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16"/>
  <workbookPr defaultThemeVersion="166925"/>
  <mc:AlternateContent xmlns:mc="http://schemas.openxmlformats.org/markup-compatibility/2006">
    <mc:Choice Requires="x15">
      <x15ac:absPath xmlns:x15ac="http://schemas.microsoft.com/office/spreadsheetml/2010/11/ac" url="C:\Users\loliveira\AppData\Local\Microsoft\Windows\INetCache\Content.Outlook\N9RVJTT0\"/>
    </mc:Choice>
  </mc:AlternateContent>
  <xr:revisionPtr revIDLastSave="0" documentId="8_{906C45AA-71B8-4B3E-BE8B-CA28EF8FFDF0}" xr6:coauthVersionLast="47" xr6:coauthVersionMax="47" xr10:uidLastSave="{00000000-0000-0000-0000-000000000000}"/>
  <bookViews>
    <workbookView xWindow="-120" yWindow="-120" windowWidth="29040" windowHeight="15840" xr2:uid="{7F399250-4BA0-48D4-9E1C-D0CBF44A4A5C}"/>
  </bookViews>
  <sheets>
    <sheet name="PENALIDADES" sheetId="1" r:id="rId1"/>
    <sheet name="Planilha2"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7" i="1" l="1"/>
  <c r="G107" i="1"/>
  <c r="H107" i="1"/>
  <c r="I107" i="1"/>
  <c r="J107" i="1"/>
  <c r="K107" i="1"/>
  <c r="K131" i="1"/>
  <c r="J131" i="1"/>
  <c r="I131" i="1"/>
  <c r="H131" i="1"/>
  <c r="G131" i="1"/>
  <c r="F131" i="1"/>
  <c r="K129" i="1"/>
  <c r="J129" i="1"/>
  <c r="I129" i="1"/>
  <c r="H129" i="1"/>
  <c r="G129" i="1"/>
  <c r="F129" i="1"/>
  <c r="K132" i="1"/>
  <c r="J132" i="1"/>
  <c r="I132" i="1"/>
  <c r="H132" i="1"/>
  <c r="G132" i="1"/>
  <c r="F132" i="1"/>
  <c r="K146" i="1"/>
  <c r="J146" i="1"/>
  <c r="I146" i="1"/>
  <c r="H146" i="1"/>
  <c r="G146" i="1"/>
  <c r="F146" i="1"/>
  <c r="K147" i="1"/>
  <c r="J147" i="1"/>
  <c r="I147" i="1"/>
  <c r="H147" i="1"/>
  <c r="G147" i="1"/>
  <c r="F147" i="1"/>
  <c r="K153" i="1"/>
  <c r="J153" i="1"/>
  <c r="I153" i="1"/>
  <c r="H153" i="1"/>
  <c r="G153" i="1"/>
  <c r="F153" i="1"/>
  <c r="K155" i="1"/>
  <c r="J155" i="1"/>
  <c r="I155" i="1"/>
  <c r="H155" i="1"/>
  <c r="G155" i="1"/>
  <c r="F155" i="1"/>
  <c r="K99" i="1"/>
  <c r="J99" i="1"/>
  <c r="I99" i="1"/>
  <c r="H99" i="1"/>
  <c r="G99" i="1"/>
  <c r="F99" i="1"/>
  <c r="F71" i="1"/>
  <c r="G71" i="1"/>
  <c r="H71" i="1"/>
  <c r="I71" i="1"/>
  <c r="J71" i="1"/>
  <c r="K71" i="1"/>
  <c r="F85" i="1"/>
  <c r="G85" i="1"/>
  <c r="H85" i="1"/>
  <c r="I85" i="1"/>
  <c r="J85" i="1"/>
  <c r="K85" i="1"/>
  <c r="J60" i="1"/>
  <c r="I60" i="1"/>
  <c r="H60" i="1"/>
  <c r="G60" i="1"/>
  <c r="F60" i="1"/>
  <c r="K60" i="1"/>
  <c r="F156" i="1"/>
  <c r="G156" i="1"/>
  <c r="H156" i="1"/>
  <c r="I156" i="1"/>
  <c r="J156" i="1"/>
  <c r="K156" i="1"/>
  <c r="F161" i="1"/>
  <c r="G161" i="1"/>
  <c r="H161" i="1"/>
  <c r="I161" i="1"/>
  <c r="J161" i="1"/>
  <c r="K161" i="1"/>
  <c r="F159" i="1"/>
  <c r="G159" i="1"/>
  <c r="H159" i="1"/>
  <c r="I159" i="1"/>
  <c r="J159" i="1"/>
  <c r="K159" i="1"/>
  <c r="F133" i="1"/>
  <c r="G133" i="1"/>
  <c r="H133" i="1"/>
  <c r="I133" i="1"/>
  <c r="J133" i="1"/>
  <c r="K133" i="1"/>
  <c r="F81" i="1"/>
  <c r="G81" i="1"/>
  <c r="H81" i="1"/>
  <c r="I81" i="1"/>
  <c r="J81" i="1"/>
  <c r="K81" i="1"/>
  <c r="F70" i="1"/>
  <c r="G70" i="1"/>
  <c r="H70" i="1"/>
  <c r="I70" i="1"/>
  <c r="J70" i="1"/>
  <c r="K70" i="1"/>
  <c r="F68" i="1"/>
  <c r="G68" i="1"/>
  <c r="H68" i="1"/>
  <c r="I68" i="1"/>
  <c r="J68" i="1"/>
  <c r="K68" i="1"/>
  <c r="F67" i="1"/>
  <c r="G67" i="1"/>
  <c r="H67" i="1"/>
  <c r="I67" i="1"/>
  <c r="J67" i="1"/>
  <c r="K67" i="1"/>
  <c r="F58" i="1"/>
  <c r="G58" i="1"/>
  <c r="H58" i="1"/>
  <c r="I58" i="1"/>
  <c r="J58" i="1"/>
  <c r="K58" i="1"/>
  <c r="F57" i="1"/>
  <c r="G57" i="1"/>
  <c r="H57" i="1"/>
  <c r="I57" i="1"/>
  <c r="J57" i="1"/>
  <c r="K57" i="1"/>
  <c r="K35" i="1"/>
  <c r="J35" i="1"/>
  <c r="I35" i="1"/>
  <c r="H35" i="1"/>
  <c r="G35" i="1"/>
  <c r="F35" i="1"/>
  <c r="F139" i="1"/>
  <c r="G139" i="1"/>
  <c r="H139" i="1"/>
  <c r="I139" i="1"/>
  <c r="J139" i="1"/>
  <c r="K139" i="1"/>
  <c r="F137" i="1"/>
  <c r="G137" i="1"/>
  <c r="H137" i="1"/>
  <c r="I137" i="1"/>
  <c r="J137" i="1"/>
  <c r="K137" i="1"/>
  <c r="F127" i="1"/>
  <c r="G127" i="1"/>
  <c r="H127" i="1"/>
  <c r="I127" i="1"/>
  <c r="J127" i="1"/>
  <c r="K127" i="1"/>
  <c r="F125" i="1"/>
  <c r="G125" i="1"/>
  <c r="H125" i="1"/>
  <c r="I125" i="1"/>
  <c r="J125" i="1"/>
  <c r="K125" i="1"/>
  <c r="F124" i="1"/>
  <c r="G124" i="1"/>
  <c r="H124" i="1"/>
  <c r="I124" i="1"/>
  <c r="J124" i="1"/>
  <c r="K124" i="1"/>
  <c r="F123" i="1"/>
  <c r="G123" i="1"/>
  <c r="H123" i="1"/>
  <c r="I123" i="1"/>
  <c r="J123" i="1"/>
  <c r="K123" i="1"/>
  <c r="F120" i="1"/>
  <c r="G120" i="1"/>
  <c r="H120" i="1"/>
  <c r="I120" i="1"/>
  <c r="J120" i="1"/>
  <c r="K120" i="1"/>
  <c r="F119" i="1"/>
  <c r="G119" i="1"/>
  <c r="H119" i="1"/>
  <c r="I119" i="1"/>
  <c r="J119" i="1"/>
  <c r="K119" i="1"/>
  <c r="F112" i="1"/>
  <c r="G112" i="1"/>
  <c r="H112" i="1"/>
  <c r="I112" i="1"/>
  <c r="J112" i="1"/>
  <c r="K112" i="1"/>
  <c r="F105" i="1"/>
  <c r="G105" i="1"/>
  <c r="H105" i="1"/>
  <c r="I105" i="1"/>
  <c r="J105" i="1"/>
  <c r="K105" i="1"/>
  <c r="F97" i="1"/>
  <c r="G97" i="1"/>
  <c r="H97" i="1"/>
  <c r="I97" i="1"/>
  <c r="J97" i="1"/>
  <c r="K97" i="1"/>
  <c r="F95" i="1"/>
  <c r="G95" i="1"/>
  <c r="H95" i="1"/>
  <c r="I95" i="1"/>
  <c r="J95" i="1"/>
  <c r="K95" i="1"/>
  <c r="F79" i="1"/>
  <c r="G79" i="1"/>
  <c r="H79" i="1"/>
  <c r="I79" i="1"/>
  <c r="J79" i="1"/>
  <c r="K79" i="1"/>
  <c r="F78" i="1"/>
  <c r="G78" i="1"/>
  <c r="H78" i="1"/>
  <c r="I78" i="1"/>
  <c r="J78" i="1"/>
  <c r="K78" i="1"/>
  <c r="F77" i="1"/>
  <c r="G77" i="1"/>
  <c r="H77" i="1"/>
  <c r="I77" i="1"/>
  <c r="J77" i="1"/>
  <c r="K77" i="1"/>
  <c r="F76" i="1"/>
  <c r="G76" i="1"/>
  <c r="H76" i="1"/>
  <c r="I76" i="1"/>
  <c r="J76" i="1"/>
  <c r="K76" i="1"/>
  <c r="F75" i="1"/>
  <c r="G75" i="1"/>
  <c r="H75" i="1"/>
  <c r="I75" i="1"/>
  <c r="J75" i="1"/>
  <c r="K75" i="1"/>
  <c r="F74" i="1"/>
  <c r="G74" i="1"/>
  <c r="H74" i="1"/>
  <c r="I74" i="1"/>
  <c r="J74" i="1"/>
  <c r="K74" i="1"/>
  <c r="F69" i="1"/>
  <c r="G69" i="1"/>
  <c r="H69" i="1"/>
  <c r="I69" i="1"/>
  <c r="J69" i="1"/>
  <c r="K69" i="1"/>
  <c r="F66" i="1"/>
  <c r="G66" i="1"/>
  <c r="H66" i="1"/>
  <c r="I66" i="1"/>
  <c r="J66" i="1"/>
  <c r="K66" i="1"/>
  <c r="F64" i="1"/>
  <c r="G64" i="1"/>
  <c r="H64" i="1"/>
  <c r="I64" i="1"/>
  <c r="J64" i="1"/>
  <c r="K64" i="1"/>
  <c r="F55" i="1"/>
  <c r="G55" i="1"/>
  <c r="H55" i="1"/>
  <c r="I55" i="1"/>
  <c r="J55" i="1"/>
  <c r="K55" i="1"/>
  <c r="F53" i="1"/>
  <c r="G53" i="1"/>
  <c r="H53" i="1"/>
  <c r="I53" i="1"/>
  <c r="J53" i="1"/>
  <c r="K53" i="1"/>
  <c r="F51" i="1"/>
  <c r="G51" i="1"/>
  <c r="H51" i="1"/>
  <c r="I51" i="1"/>
  <c r="J51" i="1"/>
  <c r="K51" i="1"/>
  <c r="F50" i="1"/>
  <c r="G50" i="1"/>
  <c r="H50" i="1"/>
  <c r="I50" i="1"/>
  <c r="J50" i="1"/>
  <c r="K50" i="1"/>
  <c r="F45" i="1"/>
  <c r="G45" i="1"/>
  <c r="H45" i="1"/>
  <c r="I45" i="1"/>
  <c r="J45" i="1"/>
  <c r="K45" i="1"/>
  <c r="F44" i="1"/>
  <c r="G44" i="1"/>
  <c r="H44" i="1"/>
  <c r="I44" i="1"/>
  <c r="J44" i="1"/>
  <c r="K44" i="1"/>
  <c r="F42" i="1"/>
  <c r="G42" i="1"/>
  <c r="H42" i="1"/>
  <c r="I42" i="1"/>
  <c r="J42" i="1"/>
  <c r="K42" i="1"/>
  <c r="F41" i="1"/>
  <c r="G41" i="1"/>
  <c r="H41" i="1"/>
  <c r="I41" i="1"/>
  <c r="J41" i="1"/>
  <c r="K41" i="1"/>
  <c r="F40" i="1"/>
  <c r="G40" i="1"/>
  <c r="H40" i="1"/>
  <c r="I40" i="1"/>
  <c r="J40" i="1"/>
  <c r="K40" i="1"/>
  <c r="F39" i="1"/>
  <c r="G39" i="1"/>
  <c r="H39" i="1"/>
  <c r="I39" i="1"/>
  <c r="J39" i="1"/>
  <c r="K39" i="1"/>
  <c r="F31" i="1"/>
  <c r="G31" i="1"/>
  <c r="H31" i="1"/>
  <c r="I31" i="1"/>
  <c r="J31" i="1"/>
  <c r="K31" i="1"/>
  <c r="F30" i="1"/>
  <c r="G30" i="1"/>
  <c r="H30" i="1"/>
  <c r="I30" i="1"/>
  <c r="J30" i="1"/>
  <c r="K30" i="1"/>
  <c r="F144" i="1"/>
  <c r="G144" i="1"/>
  <c r="H144" i="1"/>
  <c r="I144" i="1"/>
  <c r="J144" i="1"/>
  <c r="K144" i="1"/>
  <c r="L144" i="1"/>
  <c r="F141" i="1"/>
  <c r="G141" i="1"/>
  <c r="H141" i="1"/>
  <c r="I141" i="1"/>
  <c r="J141" i="1"/>
  <c r="K141" i="1"/>
  <c r="L141" i="1"/>
  <c r="F142" i="1"/>
  <c r="G142" i="1"/>
  <c r="H142" i="1"/>
  <c r="I142" i="1"/>
  <c r="J142" i="1"/>
  <c r="K142" i="1"/>
  <c r="L142" i="1"/>
  <c r="F130" i="1"/>
  <c r="G130" i="1"/>
  <c r="H130" i="1"/>
  <c r="I130" i="1"/>
  <c r="J130" i="1"/>
  <c r="K130" i="1"/>
  <c r="L130" i="1"/>
  <c r="F128" i="1"/>
  <c r="G128" i="1"/>
  <c r="H128" i="1"/>
  <c r="I128" i="1"/>
  <c r="J128" i="1"/>
  <c r="K128" i="1"/>
  <c r="L128" i="1"/>
  <c r="F33" i="1"/>
  <c r="G33" i="1"/>
  <c r="H33" i="1"/>
  <c r="I33" i="1"/>
  <c r="J33" i="1"/>
  <c r="K33" i="1"/>
  <c r="L33" i="1"/>
  <c r="K25" i="1"/>
  <c r="J25" i="1"/>
  <c r="I25" i="1"/>
  <c r="H25" i="1"/>
  <c r="G25" i="1"/>
  <c r="F25" i="1"/>
  <c r="K21" i="1"/>
  <c r="J21" i="1"/>
  <c r="I21" i="1"/>
  <c r="H21" i="1"/>
  <c r="G21" i="1"/>
  <c r="F21" i="1"/>
  <c r="F152" i="1"/>
  <c r="G152" i="1"/>
  <c r="H152" i="1"/>
  <c r="I152" i="1"/>
  <c r="J152" i="1"/>
  <c r="K152" i="1"/>
  <c r="F150" i="1"/>
  <c r="G150" i="1"/>
  <c r="H150" i="1"/>
  <c r="I150" i="1"/>
  <c r="J150" i="1"/>
  <c r="K150" i="1"/>
  <c r="F149" i="1"/>
  <c r="G149" i="1"/>
  <c r="H149" i="1"/>
  <c r="I149" i="1"/>
  <c r="J149" i="1"/>
  <c r="K149" i="1"/>
  <c r="F143" i="1"/>
  <c r="G143" i="1"/>
  <c r="H143" i="1"/>
  <c r="I143" i="1"/>
  <c r="J143" i="1"/>
  <c r="K143" i="1"/>
  <c r="F135" i="1"/>
  <c r="G135" i="1"/>
  <c r="H135" i="1"/>
  <c r="I135" i="1"/>
  <c r="J135" i="1"/>
  <c r="K135" i="1"/>
  <c r="F134" i="1"/>
  <c r="G134" i="1"/>
  <c r="H134" i="1"/>
  <c r="I134" i="1"/>
  <c r="J134" i="1"/>
  <c r="K134" i="1"/>
  <c r="F126" i="1"/>
  <c r="G126" i="1"/>
  <c r="H126" i="1"/>
  <c r="I126" i="1"/>
  <c r="J126" i="1"/>
  <c r="K126" i="1"/>
  <c r="F122" i="1"/>
  <c r="G122" i="1"/>
  <c r="H122" i="1"/>
  <c r="I122" i="1"/>
  <c r="J122" i="1"/>
  <c r="K122" i="1"/>
  <c r="F121" i="1"/>
  <c r="G121" i="1"/>
  <c r="H121" i="1"/>
  <c r="I121" i="1"/>
  <c r="J121" i="1"/>
  <c r="K121" i="1"/>
  <c r="F118" i="1"/>
  <c r="G118" i="1"/>
  <c r="H118" i="1"/>
  <c r="I118" i="1"/>
  <c r="J118" i="1"/>
  <c r="K118" i="1"/>
  <c r="F117" i="1"/>
  <c r="G117" i="1"/>
  <c r="H117" i="1"/>
  <c r="I117" i="1"/>
  <c r="J117" i="1"/>
  <c r="K117" i="1"/>
  <c r="F116" i="1"/>
  <c r="G116" i="1"/>
  <c r="H116" i="1"/>
  <c r="I116" i="1"/>
  <c r="J116" i="1"/>
  <c r="K116" i="1"/>
  <c r="F114" i="1"/>
  <c r="G114" i="1"/>
  <c r="H114" i="1"/>
  <c r="I114" i="1"/>
  <c r="J114" i="1"/>
  <c r="K114" i="1"/>
  <c r="F109" i="1"/>
  <c r="G109" i="1"/>
  <c r="H109" i="1"/>
  <c r="I109" i="1"/>
  <c r="J109" i="1"/>
  <c r="K109" i="1"/>
  <c r="F103" i="1"/>
  <c r="G103" i="1"/>
  <c r="H103" i="1"/>
  <c r="I103" i="1"/>
  <c r="J103" i="1"/>
  <c r="K103" i="1"/>
  <c r="F101" i="1"/>
  <c r="G101" i="1"/>
  <c r="H101" i="1"/>
  <c r="I101" i="1"/>
  <c r="J101" i="1"/>
  <c r="K101" i="1"/>
  <c r="F93" i="1"/>
  <c r="G93" i="1"/>
  <c r="H93" i="1"/>
  <c r="I93" i="1"/>
  <c r="J93" i="1"/>
  <c r="K93" i="1"/>
  <c r="F91" i="1"/>
  <c r="G91" i="1"/>
  <c r="H91" i="1"/>
  <c r="I91" i="1"/>
  <c r="J91" i="1"/>
  <c r="K91" i="1"/>
  <c r="F89" i="1"/>
  <c r="G89" i="1"/>
  <c r="H89" i="1"/>
  <c r="I89" i="1"/>
  <c r="J89" i="1"/>
  <c r="K89" i="1"/>
  <c r="F87" i="1"/>
  <c r="G87" i="1"/>
  <c r="H87" i="1"/>
  <c r="I87" i="1"/>
  <c r="J87" i="1"/>
  <c r="K87" i="1"/>
  <c r="F84" i="1"/>
  <c r="G84" i="1"/>
  <c r="H84" i="1"/>
  <c r="I84" i="1"/>
  <c r="J84" i="1"/>
  <c r="K84" i="1"/>
  <c r="F83" i="1"/>
  <c r="G83" i="1"/>
  <c r="H83" i="1"/>
  <c r="I83" i="1"/>
  <c r="J83" i="1"/>
  <c r="K83" i="1"/>
  <c r="F82" i="1"/>
  <c r="G82" i="1"/>
  <c r="H82" i="1"/>
  <c r="I82" i="1"/>
  <c r="J82" i="1"/>
  <c r="K82" i="1"/>
  <c r="F72" i="1"/>
  <c r="G72" i="1"/>
  <c r="H72" i="1"/>
  <c r="I72" i="1"/>
  <c r="J72" i="1"/>
  <c r="K72" i="1"/>
  <c r="F65" i="1"/>
  <c r="G65" i="1"/>
  <c r="H65" i="1"/>
  <c r="I65" i="1"/>
  <c r="J65" i="1"/>
  <c r="K65" i="1"/>
  <c r="F63" i="1"/>
  <c r="G63" i="1"/>
  <c r="H63" i="1"/>
  <c r="I63" i="1"/>
  <c r="J63" i="1"/>
  <c r="K63" i="1"/>
  <c r="F62" i="1"/>
  <c r="G62" i="1"/>
  <c r="H62" i="1"/>
  <c r="I62" i="1"/>
  <c r="J62" i="1"/>
  <c r="K62" i="1"/>
  <c r="F54" i="1"/>
  <c r="G54" i="1"/>
  <c r="H54" i="1"/>
  <c r="I54" i="1"/>
  <c r="J54" i="1"/>
  <c r="K54" i="1"/>
  <c r="F52" i="1"/>
  <c r="G52" i="1"/>
  <c r="H52" i="1"/>
  <c r="I52" i="1"/>
  <c r="J52" i="1"/>
  <c r="K52" i="1"/>
  <c r="F49" i="1"/>
  <c r="G49" i="1"/>
  <c r="H49" i="1"/>
  <c r="I49" i="1"/>
  <c r="J49" i="1"/>
  <c r="K49" i="1"/>
  <c r="F47" i="1"/>
  <c r="G47" i="1"/>
  <c r="H47" i="1"/>
  <c r="I47" i="1"/>
  <c r="J47" i="1"/>
  <c r="K47" i="1"/>
  <c r="F46" i="1"/>
  <c r="G46" i="1"/>
  <c r="H46" i="1"/>
  <c r="I46" i="1"/>
  <c r="J46" i="1"/>
  <c r="K46" i="1"/>
  <c r="F37" i="1"/>
  <c r="G37" i="1"/>
  <c r="H37" i="1"/>
  <c r="I37" i="1"/>
  <c r="J37" i="1"/>
  <c r="K37" i="1"/>
  <c r="F32" i="1"/>
  <c r="G32" i="1"/>
  <c r="H32" i="1"/>
  <c r="I32" i="1"/>
  <c r="J32" i="1"/>
  <c r="K32" i="1"/>
  <c r="F28" i="1"/>
  <c r="G28" i="1"/>
  <c r="H28" i="1"/>
  <c r="I28" i="1"/>
  <c r="J28" i="1"/>
  <c r="K28" i="1"/>
  <c r="F27" i="1"/>
  <c r="G27" i="1"/>
  <c r="H27" i="1"/>
  <c r="I27" i="1"/>
  <c r="J27" i="1"/>
  <c r="K27" i="1"/>
  <c r="F26" i="1"/>
  <c r="G26" i="1"/>
  <c r="H26" i="1"/>
  <c r="I26" i="1"/>
  <c r="J26" i="1"/>
  <c r="K26" i="1"/>
  <c r="F24" i="1"/>
  <c r="G24" i="1"/>
  <c r="H24" i="1"/>
  <c r="I24" i="1"/>
  <c r="J24" i="1"/>
  <c r="K24" i="1"/>
  <c r="F20" i="1"/>
  <c r="G20" i="1"/>
  <c r="H20" i="1"/>
  <c r="I20" i="1"/>
  <c r="J20" i="1"/>
  <c r="K20" i="1"/>
  <c r="F19" i="1"/>
  <c r="G19" i="1"/>
  <c r="H19" i="1"/>
  <c r="I19" i="1"/>
  <c r="J19" i="1"/>
  <c r="K19" i="1"/>
  <c r="F18" i="1"/>
  <c r="G18" i="1"/>
  <c r="H18" i="1"/>
  <c r="I18" i="1"/>
  <c r="J18" i="1"/>
  <c r="K18" i="1"/>
  <c r="F16" i="1"/>
  <c r="G16" i="1"/>
  <c r="H16" i="1"/>
  <c r="I16" i="1"/>
  <c r="J16" i="1"/>
  <c r="K16" i="1"/>
  <c r="K14" i="1"/>
  <c r="J14" i="1"/>
  <c r="I14" i="1"/>
  <c r="H14" i="1"/>
  <c r="G14" i="1"/>
  <c r="F14" i="1"/>
  <c r="K13" i="1"/>
  <c r="J13" i="1"/>
  <c r="I13" i="1"/>
  <c r="H13" i="1"/>
  <c r="G13" i="1"/>
  <c r="F13" i="1"/>
  <c r="K11" i="1"/>
  <c r="J11" i="1"/>
  <c r="I11" i="1"/>
  <c r="H11" i="1"/>
  <c r="G11" i="1"/>
  <c r="F11" i="1"/>
  <c r="K10" i="1"/>
  <c r="J10" i="1"/>
  <c r="I10" i="1"/>
  <c r="H10" i="1"/>
  <c r="G10" i="1"/>
  <c r="F10" i="1"/>
  <c r="K9" i="1"/>
  <c r="J9" i="1"/>
  <c r="I9" i="1"/>
  <c r="H9" i="1"/>
  <c r="G9" i="1"/>
  <c r="F9" i="1"/>
  <c r="K8" i="1"/>
  <c r="J8" i="1"/>
  <c r="I8" i="1"/>
  <c r="H8" i="1"/>
  <c r="G8" i="1"/>
  <c r="F8" i="1"/>
  <c r="K4" i="1"/>
  <c r="J4" i="1"/>
  <c r="I4" i="1"/>
  <c r="H4" i="1"/>
  <c r="G4" i="1"/>
  <c r="F4" i="1"/>
  <c r="S12" i="2"/>
  <c r="P12" i="2"/>
  <c r="M12" i="2"/>
  <c r="J12" i="2"/>
  <c r="G12" i="2"/>
  <c r="S9" i="2"/>
  <c r="P9" i="2"/>
  <c r="M9" i="2"/>
  <c r="J9" i="2"/>
  <c r="G9" i="2"/>
  <c r="D12" i="2"/>
  <c r="D9" i="2"/>
</calcChain>
</file>

<file path=xl/sharedStrings.xml><?xml version="1.0" encoding="utf-8"?>
<sst xmlns="http://schemas.openxmlformats.org/spreadsheetml/2006/main" count="384" uniqueCount="262">
  <si>
    <t>TABELA DE PENALIDADES - LINHA 5 -LILÁS E 17 - OURO</t>
  </si>
  <si>
    <t>INDICADORES DE REAJUSTE</t>
  </si>
  <si>
    <t>ITEM</t>
  </si>
  <si>
    <t>INFRAÇÃO</t>
  </si>
  <si>
    <t>CLÁUSULA</t>
  </si>
  <si>
    <t>VALOR DB 01/02/2017</t>
  </si>
  <si>
    <t>VALOR DB 01/02/2018</t>
  </si>
  <si>
    <t>VALOR DB 01/02/2019</t>
  </si>
  <si>
    <t>VALOR DB 01/02/2020</t>
  </si>
  <si>
    <t>VALOR DB 01/02/2021</t>
  </si>
  <si>
    <t>VALOR DB 01/02/2022</t>
  </si>
  <si>
    <t>VALOR DB 01/02/2023</t>
  </si>
  <si>
    <t>APURAÇÃO</t>
  </si>
  <si>
    <t>ENTREGA, ALTERAÇÃO E RENOVAÇÃO DE PLANOS E CERTIFICADOS</t>
  </si>
  <si>
    <t>Deixar de submeter o plano operacional ao Poder Concedente no prazo estabelecido</t>
  </si>
  <si>
    <t>6.1</t>
  </si>
  <si>
    <t>Por constatação</t>
  </si>
  <si>
    <t>Deixar de submeter o plano de segurança de operação ao Poder Concedente no prazo estabelecido</t>
  </si>
  <si>
    <t>6.7</t>
  </si>
  <si>
    <t>Deixar de submeter o plano de seguros ao Poder Concedente no prazo estabelecido</t>
  </si>
  <si>
    <t>6.8</t>
  </si>
  <si>
    <t>1 - Deixar de implantar sistema de gestão de qualidade, em conformidade com a Norma NBR ISO 9001, nos processos de operação, e de obter sua certificação por organismo certificador acreditado pelo INMETRO, no prazo de até 3 (três) anos, contado do início da OPERAÇÃO COMERCIAL plena de cada LINHA;</t>
  </si>
  <si>
    <t>6.10</t>
  </si>
  <si>
    <t>2 – Deixar de manter esta certificação durante todo o prazo da CONCESSÃO.</t>
  </si>
  <si>
    <t>Deixar de submeter o plano de manutenção ao Poder Concedente no prazo estabelecido</t>
  </si>
  <si>
    <t>6.11</t>
  </si>
  <si>
    <t>1 - Deixar de demonstrar habilitação formal para execução de serviços de manutenção previstos no contrato, conforme exigido pela legislação em vigor, incluindo a regulamentação expedida pelo CONTRU, bem como aquelas relacionadas à detecção e extinção de incêndio.</t>
  </si>
  <si>
    <t>6.16</t>
  </si>
  <si>
    <t xml:space="preserve">2 – Deixar de apresentar anualmente as habilitações e alvarás em nome da Concessionária </t>
  </si>
  <si>
    <t>Deixar de submeter ao Poder Concedente qualquer revisão ou alteração no plano operacional, de segurança operacional, de seguros e/ou de manutenção.</t>
  </si>
  <si>
    <t>6.18</t>
  </si>
  <si>
    <t>REQUALIFICAÇÃO E ADEQUAÇÃO DA INFRAESTRUTURA</t>
  </si>
  <si>
    <t>Deixar de submeter o plano de atividades detalhado no prazo estipulado, com todos os requisitos previstos na Cláusula 7.2 do Contrato</t>
  </si>
  <si>
    <t>7.3</t>
  </si>
  <si>
    <t>Descumprir qualquer das obrigações previstas em cada inciso da Cláusula 7.7</t>
  </si>
  <si>
    <t>7.7</t>
  </si>
  <si>
    <t>Atrasar os marcos de início das obras de requalificação e adequação.</t>
  </si>
  <si>
    <t>7.8</t>
  </si>
  <si>
    <t>Advertência, passando para multa de R$ 40.000,00 na hipótese de reincidência.</t>
  </si>
  <si>
    <t>Atrasar os marcos de término das obras de requalificação e adequação.</t>
  </si>
  <si>
    <t>ASSUNÇÃO DO SERVIÇO</t>
  </si>
  <si>
    <t>Descumprir as deliberações do Comitê de Transição</t>
  </si>
  <si>
    <t>9.4.4, 9.4.6 e 9.4.7</t>
  </si>
  <si>
    <t>Descumprir o prazo máximo da fase pré-operacional, independentemente da concordância do Poder Concedente com eventual prorrogação, ressalvada a hipótese de ser o descumprimento decorrente de fato de responsabilidade do Poder Concedente.</t>
  </si>
  <si>
    <t>10.1</t>
  </si>
  <si>
    <t>Deixar de entregar quadro técnico das equipes de operação e de manutenção escaladas para o treinamento, imediatamente após a assinatura do contrato.</t>
  </si>
  <si>
    <t>10.5.1</t>
  </si>
  <si>
    <t>Deixar de assinar o termo de entrega definitivo da infraestrutura existente ou o termo de entrega dos bens integrantes da Concessão, já passíveis de disponibilização à Concessionária</t>
  </si>
  <si>
    <t>10.9.1, inciso II</t>
  </si>
  <si>
    <t>Descumprir as condutas previstas na Cláusula 11.2 e 11.2.1</t>
  </si>
  <si>
    <t>11.2 e 11.2.1</t>
  </si>
  <si>
    <t>PRESTAÇÃO DOS SERVIÇOS</t>
  </si>
  <si>
    <t>Descumprir o prazo para início de cada fase da operação comercial.</t>
  </si>
  <si>
    <t xml:space="preserve">12.1.3.1, 12.1.3.3, 12.2.3, 12.2.4,  12.3.2,  </t>
  </si>
  <si>
    <t>Deixar de iniciar a operação com visita controlada dentro dos prazos previstos</t>
  </si>
  <si>
    <t>12.1.5.1,  12.3.3.3 e 13.1</t>
  </si>
  <si>
    <t>Deixar de alocar recursos humanos suficientes e capacitados para receber o treinamento programado na notificação de entrega de instalações, sistemas/equipamentos e trechos em implantação.</t>
  </si>
  <si>
    <t>12.4</t>
  </si>
  <si>
    <t>Descumprir as Diretrizes Operacionais Mandatórias</t>
  </si>
  <si>
    <t>Tornar necessária a prestação dos serviços objeto da concessão pelo Metrô, por culpa ou dolo da Concessionária</t>
  </si>
  <si>
    <t>Por constatação, sem prejuízo do dever de ressarcimento dos custos ao Metrô</t>
  </si>
  <si>
    <t>DEVER DE PRESERVAÇÃO DA ATUALIDADE NA PRESTAÇÃO DOS SERVIÇOS</t>
  </si>
  <si>
    <t>Deixar de preservar a atualidade na prestação dos serviços objeto da Concessão</t>
  </si>
  <si>
    <t>14.1</t>
  </si>
  <si>
    <t>PROPRIEDADE DO PROJETO, DA DOCUMENTAÇÃO TÉCNICA E DOS DIREITOS RELATIVOS ÀS LINHAS</t>
  </si>
  <si>
    <t>Deixar de transferir, gratuitamente, os direitos e documentos necessários ao desempenho das atividades previstas no objeto do contrato, ao final da concessão</t>
  </si>
  <si>
    <t>15.1</t>
  </si>
  <si>
    <t>Descumprir a obrigação de que todos os sistemas supervisores, de automação e de controle operacional sejam de código aberto, ou de franquear acesso do Poder Concedente em relação aos respectivos códigos</t>
  </si>
  <si>
    <t>15.2</t>
  </si>
  <si>
    <t>Utilizar a documentação técnica prevista no Capítulo 15 do contrato para fins diversos dos previstos no contrato</t>
  </si>
  <si>
    <t>15.3</t>
  </si>
  <si>
    <t>Deixar de disponibilizar a documentação prevista na cláusula 15.5 do contrato</t>
  </si>
  <si>
    <t>15.5</t>
  </si>
  <si>
    <t>LICENCIAMENTO E GESTÃO AMBIENTAL</t>
  </si>
  <si>
    <t>Deixar de cumprir exigências estabelecidas nas licenças ambientais e de responsabilidade da Concessionária, implicando em qualquer espécie de prejuízo à operação.</t>
  </si>
  <si>
    <t>16.1</t>
  </si>
  <si>
    <t>Deixar de manter vigente a licença ambiental de operação</t>
  </si>
  <si>
    <t>16.2.1</t>
  </si>
  <si>
    <r>
      <t xml:space="preserve">Deixar de implantar de sistema de gestão ambiental, em conformidade com a </t>
    </r>
    <r>
      <rPr>
        <sz val="12"/>
        <color rgb="FF000000"/>
        <rFont val="Arial"/>
        <family val="2"/>
      </rPr>
      <t>NBR ISO 14001:2015</t>
    </r>
  </si>
  <si>
    <t>16.8</t>
  </si>
  <si>
    <t>Deixar de disponibilizar o certificado de conformidade com a ISO 14001, no prazo de 24 (vinte e quatro) meses, a contar da conclusão da FASE IV, ou deixar de mantê-lo válido durante todo o período de CONCESSÃO</t>
  </si>
  <si>
    <t>16.9</t>
  </si>
  <si>
    <t>RECEITAS ACESSÓRIAS</t>
  </si>
  <si>
    <t>Deixar de encaminhar contratos e documentos pertinentes, para o Poder Concedente, no tocante às receitas acessórias</t>
  </si>
  <si>
    <t>22.6</t>
  </si>
  <si>
    <t>Realizar exploração comercial de empreendimento associado nas Linhas e Áreas Remanescentes, sem o aceite formal do Poder Concedente</t>
  </si>
  <si>
    <t>22.7</t>
  </si>
  <si>
    <t>Deixar de contabilizar separadamente as receitas acessórias auferidas pela Concessionária</t>
  </si>
  <si>
    <t>22.11</t>
  </si>
  <si>
    <r>
      <t xml:space="preserve">Deixar de encaminhar, no prazo previsto no CONTRATO, relatório contemplando o </t>
    </r>
    <r>
      <rPr>
        <sz val="12"/>
        <color rgb="FF000000"/>
        <rFont val="Arial"/>
        <family val="2"/>
      </rPr>
      <t>detalhamento dos valores arrecadados, cópia das faturas e instrumentos congêneres, e demais informações necessárias ao acompanhamento da exploração das RECEITAS ACESSÓRIAS</t>
    </r>
  </si>
  <si>
    <t>Realizar exploração de atividades ou veiculação de publicidade que possam prejudicar o desenvolvimento operacional do sistema metropolitano de transporte do ESTADO, ou que atentem quanto à imagem do PODER CONCEDENTE, do METRÔ ou da CTPM</t>
  </si>
  <si>
    <t>22.12</t>
  </si>
  <si>
    <t>Descumprir a obrigação de celebração, por escrito, de todos os contratos de exploração de receitas acessórias</t>
  </si>
  <si>
    <t>22.15</t>
  </si>
  <si>
    <t>Celebrar contrato de exploração de receitas acessórias, por prazo superior ao da Concessão, sem autorização do Poder Concedente</t>
  </si>
  <si>
    <t>22.19</t>
  </si>
  <si>
    <t>FINANCIAMENTO</t>
  </si>
  <si>
    <t>Oferecer direitos emergentes da Concessão, como garantia de financiamentos, sem a anuência prévia e expressa do Poder Concedente</t>
  </si>
  <si>
    <t>24.2</t>
  </si>
  <si>
    <t>Dar ações ou direitos correspondentes ao controle da Concessionária, em garantia de financiamentos, sem a anuência prévia e expressa pelo Poder Concedente</t>
  </si>
  <si>
    <t>24.3</t>
  </si>
  <si>
    <t>DESCUMPRIMENTO DAS OBRIGAÇÕES PREVISTAS NO EDITAL</t>
  </si>
  <si>
    <t xml:space="preserve">Praticar qualquer conduta prevista nos itens 11.15 e 11.15.1 do Edital </t>
  </si>
  <si>
    <t>11.15 e 11.15.1, ambas do edital</t>
  </si>
  <si>
    <t>R$ 2.781.517,03, no caso do item 11.15, e o valor devidamente apurado, na hipótese do item 11.15.1</t>
  </si>
  <si>
    <t>BENS INTEGRANTES DA CONCESSÃO, REVERSÃO E TRANSIÇÃO</t>
  </si>
  <si>
    <t>Deixar de manter os bens integrantes da concessão em plenas condições de uso, conservação e segurança</t>
  </si>
  <si>
    <t>26.3</t>
  </si>
  <si>
    <t>Deixar de manter o inventário dos bens integrantes da concessão, com todas as informações exigidas no Contrato</t>
  </si>
  <si>
    <t>26.5 e 40.1, inciso lxv</t>
  </si>
  <si>
    <t>Alienar, transferir ou constituir ônus, de qualquer natureza, dos bens integrantes da concessão, sem a anuência prévia do Poder Concedente</t>
  </si>
  <si>
    <t>27.2</t>
  </si>
  <si>
    <t>Deixar de mencionar expressamente a vinculação à concessão, nos negócios jurídicos da Concessionária que envolvam os bens integrantes da concessão.</t>
  </si>
  <si>
    <t>27.4</t>
  </si>
  <si>
    <t>Utilizar ou disponibilizar os bens integrantes da concessão fora das hipóteses previstas no Contrato.</t>
  </si>
  <si>
    <t>27.6</t>
  </si>
  <si>
    <t>Deixar de reverter os bens reversíveis, bem como todos os direitos e privilégios vinculados à concessão, no final de sua vigência.</t>
  </si>
  <si>
    <t>28.1</t>
  </si>
  <si>
    <t>Deixar de transferir ao Poder Concedente ou a quem este indicar, ao final da Concessão, independentemente de sua causa, todos os bens reversíveis e a operação das linhas em perfeito estado de uso, conservação e funcionamento.</t>
  </si>
  <si>
    <t>29.1</t>
  </si>
  <si>
    <t>Deixar de elaborar as correções e substituições na forma prevista no Termo Provisório de Devolução.</t>
  </si>
  <si>
    <t>29.8.1</t>
  </si>
  <si>
    <r>
      <t>Distribuir qualquer valor ou patrimônio entre os acionistas da SPE, antes do Poder Concedente atestar que</t>
    </r>
    <r>
      <rPr>
        <sz val="12"/>
        <color rgb="FF000000"/>
        <rFont val="Arial"/>
        <family val="2"/>
      </rPr>
      <t xml:space="preserve"> </t>
    </r>
    <r>
      <rPr>
        <sz val="12"/>
        <rFont val="Arial"/>
        <family val="2"/>
      </rPr>
      <t>os bens revertidos encontram-se em perfeitas condições de operacionalidade, utilização e manutenção, livres de quaisquer ônus ou encargos e que esteja plenamente assegurado o pagamento das importâncias devidas ao PODER CONCEDENTE, a título de indenização ou qualquer outro título.</t>
    </r>
  </si>
  <si>
    <t>29.13</t>
  </si>
  <si>
    <t>Descumprir quaisquer das obrigações previstas na Cláusula 30.1, quando da transição dos serviços concedidos</t>
  </si>
  <si>
    <t>30.1</t>
  </si>
  <si>
    <t>Deixar de apresentar relatórios cumulativos de acompanhamento de falhas de todos os sistemas e do material rodante das LINHAS, com os requisitos previstos na Cláusula 31.5</t>
  </si>
  <si>
    <t>31.5</t>
  </si>
  <si>
    <t>CONCESSIONÁRIA</t>
  </si>
  <si>
    <t>Descumprir o cronograma de integralização do capital social da SPE</t>
  </si>
  <si>
    <t>34.2</t>
  </si>
  <si>
    <t>Por mês</t>
  </si>
  <si>
    <t>Reduzir o capital social da SPE abaixo do mínimo permitido</t>
  </si>
  <si>
    <t>34.6</t>
  </si>
  <si>
    <t>Modificar a composição societária da SPE, com transferência do controle acionário direto, sem prévia e expressa anuência do Poder Concedente</t>
  </si>
  <si>
    <t>35.1</t>
  </si>
  <si>
    <t>Transferir o controle acionário indireto, sem a anuência prévia e expressa do Poder Concedente, quando for exigido pelo Contrato.</t>
  </si>
  <si>
    <t>35.2</t>
  </si>
  <si>
    <t>Praticar os atos previstos no rol da Cláusula 36.1.1, sem a anuência prévia do Poder Concedente, quando não implicar em infração já especificamente prevista neste Anexo</t>
  </si>
  <si>
    <t>36.1.1</t>
  </si>
  <si>
    <t>Praticar os atos previstos no rol da Cláusula 36.2.1, sem a comunicação do Poder Concedente, quando não implicar em infração já especificamente prevista neste Anexo</t>
  </si>
  <si>
    <t>36.2.1</t>
  </si>
  <si>
    <t>OPERAÇÃO DOS SERVIÇOS</t>
  </si>
  <si>
    <t>Descumprir a obrigação de prestar os serviços ininterruptamente e de forma adequada aos usuários</t>
  </si>
  <si>
    <t>37.1</t>
  </si>
  <si>
    <r>
      <t>Deixar de apresentar, anualmente, os procedimentos de manutenção</t>
    </r>
    <r>
      <rPr>
        <sz val="12"/>
        <color rgb="FF000000"/>
        <rFont val="Arial"/>
        <family val="2"/>
      </rPr>
      <t xml:space="preserve"> </t>
    </r>
    <r>
      <rPr>
        <sz val="12"/>
        <rFont val="Arial"/>
        <family val="2"/>
      </rPr>
      <t>de todos os sistemas de equipamentos fixos, via permanente, material rodante e edificações, para cada linha, compatível com o PLANO DE MANUTENÇÃO</t>
    </r>
  </si>
  <si>
    <t>37.4</t>
  </si>
  <si>
    <t>Deixar de disponibilizar a programação semanal detalhada das atividades do Plano de Manutenção, por linha.</t>
  </si>
  <si>
    <t>37.5</t>
  </si>
  <si>
    <t>Deixar de elaborar relatório com todas as apurações feitas no mês no tocante aos indicadores de desempenho, e consequente envio ao Poder Concedente, para fins de recebimento de receita tarifária</t>
  </si>
  <si>
    <t>38.8</t>
  </si>
  <si>
    <t>Operar com intervalos acima dos máximos definidos no contrato fora dos horários de pico hora a hora</t>
  </si>
  <si>
    <r>
      <t xml:space="preserve">4.1.2 do Anexo I – </t>
    </r>
    <r>
      <rPr>
        <sz val="11"/>
        <rFont val="Arial"/>
        <family val="2"/>
      </rPr>
      <t>Diretrizes Operacionais Mandatórias</t>
    </r>
  </si>
  <si>
    <t>Operar com lotação acima do máximo definido no contrato fora dos horários de pico hora a hora</t>
  </si>
  <si>
    <r>
      <t xml:space="preserve">4.1.1 do Anexo I – </t>
    </r>
    <r>
      <rPr>
        <sz val="11"/>
        <rFont val="Arial"/>
        <family val="2"/>
      </rPr>
      <t>Diretrizes Operacionais Mandatórias</t>
    </r>
  </si>
  <si>
    <t>Não fornecer antecipadamente ao Poder Concedente o Programa de Oferta de Trens – POT.</t>
  </si>
  <si>
    <t>Deixar de registrar e informar ocorrências posteriormente caracterizadas como Incidente Notável ou Falha Copese</t>
  </si>
  <si>
    <t xml:space="preserve">2.3 e 3 do Anexo I </t>
  </si>
  <si>
    <t xml:space="preserve">Não manter limpas as estações e suas dependências e equipamentos de uso público, inclusive as partes externas e internas dos trens bem como os elevados </t>
  </si>
  <si>
    <r>
      <t xml:space="preserve">14.1 do Anexo I – </t>
    </r>
    <r>
      <rPr>
        <sz val="11"/>
        <rFont val="Arial"/>
        <family val="2"/>
      </rPr>
      <t>Diretrizes Operacionais Mandatórias</t>
    </r>
  </si>
  <si>
    <t>Advertência. Na reincidência, dentro de período de 3 meses, multa de R$ 40.000,00</t>
  </si>
  <si>
    <t>Não fiscalizar a validação do direito de viagem</t>
  </si>
  <si>
    <r>
      <t xml:space="preserve">2.1 e 2.6 do Anexo I – </t>
    </r>
    <r>
      <rPr>
        <sz val="11"/>
        <rFont val="Arial"/>
        <family val="2"/>
      </rPr>
      <t>Diretrizes Operacionais Mandatórias</t>
    </r>
  </si>
  <si>
    <r>
      <t xml:space="preserve">5.2 do Anexo I – </t>
    </r>
    <r>
      <rPr>
        <sz val="11"/>
        <rFont val="Arial"/>
        <family val="2"/>
      </rPr>
      <t>Diretrizes Operacionais Mandatórias</t>
    </r>
  </si>
  <si>
    <t xml:space="preserve">Não atender os eventos na Cidade de São Paulo, sejam eles programados ou eventuais, observados, entre outros, os horários de funcionamento da Companhia do Metropolitano de São Paulo – METRÔ, informados pelo Poder Concedente </t>
  </si>
  <si>
    <t>Não prestar atendimento de primeiros socorros aos usuários que em sua área operacional necessitarem de socorro de emergência e quando necessário remove-los para órgãos de saúde pública ou conveniados</t>
  </si>
  <si>
    <r>
      <t xml:space="preserve">10.1 do Anexo I – </t>
    </r>
    <r>
      <rPr>
        <sz val="11"/>
        <rFont val="Arial"/>
        <family val="2"/>
      </rPr>
      <t>Diretrizes Operacionais Mandatórias</t>
    </r>
  </si>
  <si>
    <t>Por constatação ou por reclamação de usuário</t>
  </si>
  <si>
    <t>Não atuar na prevenção e repressão de crimes e contravenções e deixar de registrar as ocorrências nas dependências da concessionária</t>
  </si>
  <si>
    <r>
      <t xml:space="preserve">11.3 do Anexo I – </t>
    </r>
    <r>
      <rPr>
        <sz val="11"/>
        <rFont val="Arial"/>
        <family val="2"/>
      </rPr>
      <t>Diretrizes Operacionais Mandatórias</t>
    </r>
  </si>
  <si>
    <t>Não coibir comportamentos inadequados dos usuários</t>
  </si>
  <si>
    <r>
      <t xml:space="preserve">15.1 do Anexo I – </t>
    </r>
    <r>
      <rPr>
        <sz val="11"/>
        <rFont val="Arial"/>
        <family val="2"/>
      </rPr>
      <t>Diretrizes Operacionais Mandatórias</t>
    </r>
  </si>
  <si>
    <t xml:space="preserve">Deixar de providenciar  os recursos necessários à manutenção dos sistemas, equipamentos, instalações e estruturas </t>
  </si>
  <si>
    <t>Anexo IV – Diretrizes de Manutenção</t>
  </si>
  <si>
    <t>Deixar de manter um sistema informatizado de gerenciamento da manutenção e/ou não registrar ocorrências urgentes e histórico de manutenção.</t>
  </si>
  <si>
    <t>Não aplicar as estratégias de contorno adequadas, conforme DOSC ou reincidência de causa de Incidente Notável - IN sem que tenha sido tomada providência para seu bloqueio ou que seu bloqueio tenha sido ineficaz</t>
  </si>
  <si>
    <t>Anexo I, Clausula 6.1</t>
  </si>
  <si>
    <t>40 000,00, acrescido da quantidade de passageiros prejudicados (diferença entre a quantidade da entrada e saída de passageiros efetivos)  x valor da tarifa de remuneração.</t>
  </si>
  <si>
    <t>Não aplicar as estratégias de contorno adequadas, conforme procedimento COPESE e/ou DOSC ou reincidência de causa de ocorrência C</t>
  </si>
  <si>
    <t>Anexo I, volume 1 – COPESE</t>
  </si>
  <si>
    <t>Deixar de cumprir planos e/ou procedimentos de  manutenção e normas técnicas, levando equipamentos, sistemas, usuários e colaboradores à condição de risco</t>
  </si>
  <si>
    <t>40 000,00</t>
  </si>
  <si>
    <t>OBRIGAÇÕES ESPECÍFICAS DA CONCESSIONÁRIA</t>
  </si>
  <si>
    <t>Descumprir qualquer disposição constante do plano operacional, de segurança operacional, de seguros, de gestão de riscos/contingências e/ou de manutenção.</t>
  </si>
  <si>
    <t>Diversas cláusulas</t>
  </si>
  <si>
    <t>Não elaborar, não implantar, não manter ou descumprir o plano de atendimento aos usuários</t>
  </si>
  <si>
    <t>40.1, inciso vi</t>
  </si>
  <si>
    <t>Descumprir quaisquer das obrigações relativas às ações judiciais decorrentes da execução do objeto do Contrato</t>
  </si>
  <si>
    <t>40.1, incisos xi, xii e xiii, dentre outras</t>
  </si>
  <si>
    <t>Não comunicar, nos termos do contrato, o Poder Concedente a respeito de toda e qualquer ocorrência em desconformidade com a operação adequada das linhas</t>
  </si>
  <si>
    <t>40.1, incisos xviii e xix</t>
  </si>
  <si>
    <r>
      <t xml:space="preserve">Não cumprir as </t>
    </r>
    <r>
      <rPr>
        <sz val="12"/>
        <color rgb="FF000000"/>
        <rFont val="Arial"/>
        <family val="2"/>
      </rPr>
      <t>determinações operacionais dos sistemas metropolitanos de transporte público de passageiros</t>
    </r>
  </si>
  <si>
    <t>40.1, inciso xx</t>
  </si>
  <si>
    <r>
      <t xml:space="preserve">Não informar à população e aos usuários, </t>
    </r>
    <r>
      <rPr>
        <sz val="12"/>
        <color rgb="FF000000"/>
        <rFont val="Arial"/>
        <family val="2"/>
      </rPr>
      <t>quando solicitado pelo PODER CONCEDENTE, sempre que houver alteração da TARIFA PÚBLICA, o seu novo valor e a data de vigência.</t>
    </r>
  </si>
  <si>
    <t>40.1, inciso xxvi</t>
  </si>
  <si>
    <t>Descumprir as obrigações tributárias e trabalhistas decorrentes de sua atividade, bem como aquelas previstas no Contrato</t>
  </si>
  <si>
    <t>Não submeter à prévia aprovação do Poder Concedente as propostas de emissão de títulos e valores mobiliários, se contiverem dispositivo de conversão em ações que implique alteração no controle da sociedade ou se tiverem como garantia ações com direito de voto integrantes do grupo controlador da SPE</t>
  </si>
  <si>
    <t>40.1, inciso xxxiii</t>
  </si>
  <si>
    <t>Não dar conhecimento ao PODER CONCEDENTE das alterações das condições dos financiamentos contratados, assim como da contratação de qualquer novo financiamento ou dívida que possa ser considerada para efeito de cálculo da indenização devida no caso de extinção da CONCESSÃO</t>
  </si>
  <si>
    <t>40.1, inciso xxxiv</t>
  </si>
  <si>
    <t>Não comunicar imediatamente ao PODER CONCEDENTE a adoção de providências necessárias sempre que ocorrer a descoberta de materiais ou objetos de interesse geológico ou arqueológico, bem como superveniências de caráter ambiental ou de interferências com outras concessionárias de serviços públicos;</t>
  </si>
  <si>
    <t>40.1, inciso xliii</t>
  </si>
  <si>
    <t>Não apresentar, em até 45 (quarenta e cinco) dias do encerramento de cada trimestre, as demonstrações contábeis, em conformidade com a legislação societária e com o plano de contas aprovado pelo PODER CONCEDENTE, bem como os balancetes mensais de fechamento, devidamente assinados pelo contador responsável</t>
  </si>
  <si>
    <t>61.15, inciso vi</t>
  </si>
  <si>
    <t>Não divulgar adequadamente ao público em geral, e ao USUÁRIO em particular, a adoção de procedimentos especiais na ocorrência de situações excepcionais</t>
  </si>
  <si>
    <t>40.1, inciso liii</t>
  </si>
  <si>
    <t>Se negar a refazer, adequar ou corrigir toda e qualquer obra ou serviço de sua responsabilidade realizado de maneira indevida ou em desconformidade com os padrões de qualidade estabelecidos neste CONTRATO e ANEXOS</t>
  </si>
  <si>
    <t>40.1, inciso lx</t>
  </si>
  <si>
    <t>Não obter e não manter, ao longo de todo o prazo da CONCESSÃO, o Auto de Vistoria do Corpo de Bombeiros para toda a infraestrutura relacionada ao objeto da CONCESSÃO, bem como todas as demais licenças e alvarás necessários à execução das atividades de sua responsabilidade, nos termos deste CONTRATO</t>
  </si>
  <si>
    <t>40.1, inciso lxii</t>
  </si>
  <si>
    <t>Descumprir as instruções transmitidas para o PAESE – Plano de Apoio Entre Empresas de Transporte Frente a Situações de Emergência</t>
  </si>
  <si>
    <t>40.1, inciso lxiv</t>
  </si>
  <si>
    <t>Não publicar as demonstrações financeiras periodicamente, nos termos da legislação aplicável</t>
  </si>
  <si>
    <t>40.1, inciso lxvi</t>
  </si>
  <si>
    <t>Não cooperar com o PODER CONCEDENTE, quando solicitada em decorrência de interfaces com operadores do SISTEMA METROFERROVIÁRIO</t>
  </si>
  <si>
    <t>40.1, inciso lxix</t>
  </si>
  <si>
    <t>Praticar qualquer tipo de fraude em relação às gratuidades e à contagem dos usuários transportados</t>
  </si>
  <si>
    <t>Descumprir as disposições previstas na Lei Estadual n.º 10.294/1999, que dispõe sobre a proteção e defesa do usuário do serviço público no âmbito do ESTADO</t>
  </si>
  <si>
    <t>43.2</t>
  </si>
  <si>
    <t>Não oferecer, aos usuários, quaisquer dos canais de comunicação previstos no contrato</t>
  </si>
  <si>
    <t>43.3</t>
  </si>
  <si>
    <t>PUBLICIDADE</t>
  </si>
  <si>
    <t>Descumprir qualquer obrigação decorrente do dever de sigilo ou de restrição à divulgação e publicidade de informações previstas no Contrato</t>
  </si>
  <si>
    <t>OUVIDORIA</t>
  </si>
  <si>
    <t>Não instituir e manter uma ouvidoria permanente para receber e processar as críticas e sugestões dos USUÁRIOS ou de terceiros afetados por sua exploração</t>
  </si>
  <si>
    <t>44.1</t>
  </si>
  <si>
    <t>INVESTIMENTOS ADICIONAIS</t>
  </si>
  <si>
    <t>Não cooperar, de qualquer forma, com a realização de investimentos adicionais</t>
  </si>
  <si>
    <t>Descumprir quaisquer das obrigações previstas na Cláusula 53</t>
  </si>
  <si>
    <t>Descumprir os prazos de início da execução dos investimentos adicionais</t>
  </si>
  <si>
    <t>40.1, inciso lix</t>
  </si>
  <si>
    <r>
      <t>Descumprir o</t>
    </r>
    <r>
      <rPr>
        <strike/>
        <sz val="12"/>
        <rFont val="Arial"/>
        <family val="2"/>
      </rPr>
      <t>s</t>
    </r>
    <r>
      <rPr>
        <sz val="12"/>
        <rFont val="Arial"/>
        <family val="2"/>
      </rPr>
      <t xml:space="preserve"> prazos de término da execução dos investimentos adicionais</t>
    </r>
  </si>
  <si>
    <t>GARANTIA DE EXECUÇÃO</t>
  </si>
  <si>
    <t>Não manter a garantia de execução válida,  vigente e nas condições previstas no contrato, durante toda a vigência contratual</t>
  </si>
  <si>
    <t>57.14 e 57.8</t>
  </si>
  <si>
    <t>Não apresentar ao Poder Concedente, em até 30 (trinta) dias antes do término do prazo de vigência da GARANTIA DE EXECUÇÃO, documento comprobatório de renovação e atualização da GARANTIA DE EXECUÇÃO.</t>
  </si>
  <si>
    <t>57.6</t>
  </si>
  <si>
    <t>GARANTIA AOS FINANCIADORES</t>
  </si>
  <si>
    <t>Não desenvolvimento, implantação e manutenção de sistema digital específico, devidamente atualizado, para gerenciamento das informações, dados e documentos relacionados às notificações emitidas e penalidades aplicadas pelo PODER CONCEDENTE, bem como respectivos procedimentos ou processos administrativos instaurados.</t>
  </si>
  <si>
    <t>59.2.1</t>
  </si>
  <si>
    <t>Descumprimento das demais obrigações previstas nas subcláusulas da Cláusula 59.2.1</t>
  </si>
  <si>
    <t>59.2</t>
  </si>
  <si>
    <t>FISCALIZAÇÃO</t>
  </si>
  <si>
    <t>Criar empecilhos, não colaborar ou não cumprir as determinações do Poder Concedente no tocante ao seu poder de fiscalização</t>
  </si>
  <si>
    <t xml:space="preserve">40.1, incisos iii, xxiv, xxv e Cláusula 61 </t>
  </si>
  <si>
    <t xml:space="preserve">Não cumprir quaisquer das obrigações  previstas nos incisos da Cláusula 61.15 </t>
  </si>
  <si>
    <t>61.15</t>
  </si>
  <si>
    <t>CONTRATOS COM TERCEIROS</t>
  </si>
  <si>
    <t>Não comunicar o Poder Concedente em relação à contratação de terceiros para a prestação de serviços relevantes para o desenvolvimento de atividades inerentes, acessórias ou complementares aos serviços objeto da CONCESSÃO, tais como elaboração de projetos, planos, manutenção, conservação e construção</t>
  </si>
  <si>
    <t>63.2</t>
  </si>
  <si>
    <t xml:space="preserve"> Não submeter à prévia anuência do PODER CONCEDENTE, nos termos do CONTRATO, contratação de terceiro que tenha figurado como LICITANTE na LICITAÇÃO, que tenha sido inabilitado, desclassificado ou vencido na LICITAÇÃO".</t>
  </si>
  <si>
    <t>63.6</t>
  </si>
  <si>
    <t>(Ref. Resposta STM 302 e Errata)</t>
  </si>
  <si>
    <t>SUBCONTRATAÇÃO</t>
  </si>
  <si>
    <t>Subcontratar a prestação dos serviços de operação das linhas e da segurança operacional</t>
  </si>
  <si>
    <t>64.1</t>
  </si>
  <si>
    <t>SUBCONCESSÃO</t>
  </si>
  <si>
    <r>
      <t xml:space="preserve">Efetuar ou permitir qualquer tipo de </t>
    </r>
    <r>
      <rPr>
        <sz val="12"/>
        <color rgb="FF000000"/>
        <rFont val="Arial"/>
        <family val="2"/>
      </rPr>
      <t>subconcessão em relação aos serviços objeto do presente CONTRATO</t>
    </r>
  </si>
  <si>
    <t>65.1</t>
  </si>
  <si>
    <r>
      <t xml:space="preserve">Reajuste de valor base de penalidade de multa (Base fev 2017) - Anexo XXI - Penalidades e </t>
    </r>
    <r>
      <rPr>
        <b/>
        <i/>
        <u/>
        <sz val="14"/>
        <rFont val="Calibri"/>
        <family val="2"/>
        <scheme val="minor"/>
      </rPr>
      <t>Cláusula 74</t>
    </r>
    <r>
      <rPr>
        <b/>
        <i/>
        <u/>
        <sz val="14"/>
        <color theme="1"/>
        <rFont val="Calibri"/>
        <family val="2"/>
        <scheme val="minor"/>
      </rPr>
      <t xml:space="preserve"> do CONTRATO</t>
    </r>
  </si>
  <si>
    <t>Variação %</t>
  </si>
  <si>
    <t>Indice Correção IPC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</si>
</sst>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R$&quot;\ #,##0.00;[Red]\-&quot;R$&quot;\ #,##0.00"/>
    <numFmt numFmtId="165" formatCode="_-&quot;R$&quot;\ * #,##0.00_-;\-&quot;R$&quot;\ * #,##0.00_-;_-&quot;R$&quot;\ * &quot;-&quot;??_-;_-@_-"/>
    <numFmt numFmtId="166" formatCode="_-* #,##0.00_-;\-* #,##0.00_-;_-* &quot;-&quot;??_-;_-@_-"/>
    <numFmt numFmtId="167" formatCode="0.0000%"/>
    <numFmt numFmtId="168" formatCode="_-* #,##0.000000_-;\-* #,##0.000000_-;_-* &quot;-&quot;??_-;_-@_-"/>
    <numFmt numFmtId="169" formatCode="#,##0.000000"/>
    <numFmt numFmtId="170" formatCode="&quot;R$&quot;\ #,##0.00"/>
  </numFmts>
  <fonts count="15">
    <font>
      <sz val="11"/>
      <color theme="1"/>
      <name val="Calibri"/>
      <family val="2"/>
      <scheme val="minor"/>
    </font>
    <font>
      <sz val="11"/>
      <color theme="1"/>
      <name val="Calibri"/>
      <family val="2"/>
      <scheme val="minor"/>
    </font>
    <font>
      <sz val="11"/>
      <color theme="0"/>
      <name val="Calibri"/>
      <family val="2"/>
      <scheme val="minor"/>
    </font>
    <font>
      <sz val="12"/>
      <color rgb="FF000000"/>
      <name val="Arial"/>
      <family val="2"/>
    </font>
    <font>
      <b/>
      <sz val="12"/>
      <name val="Arial"/>
      <family val="2"/>
    </font>
    <font>
      <sz val="12"/>
      <name val="Arial"/>
      <family val="2"/>
    </font>
    <font>
      <strike/>
      <sz val="12"/>
      <name val="Arial"/>
      <family val="2"/>
    </font>
    <font>
      <sz val="11"/>
      <name val="Arial"/>
      <family val="2"/>
    </font>
    <font>
      <sz val="12"/>
      <color theme="1"/>
      <name val="Arial"/>
      <family val="2"/>
    </font>
    <font>
      <sz val="10"/>
      <color rgb="FF000000"/>
      <name val="Arial"/>
      <family val="2"/>
    </font>
    <font>
      <b/>
      <sz val="12"/>
      <color theme="1"/>
      <name val="Arial"/>
      <family val="2"/>
    </font>
    <font>
      <sz val="10"/>
      <color rgb="FF000000"/>
      <name val="Times New Roman"/>
      <family val="1"/>
    </font>
    <font>
      <b/>
      <i/>
      <u/>
      <sz val="14"/>
      <color theme="1"/>
      <name val="Calibri"/>
      <family val="2"/>
      <scheme val="minor"/>
    </font>
    <font>
      <b/>
      <i/>
      <u/>
      <sz val="14"/>
      <name val="Calibri"/>
      <family val="2"/>
      <scheme val="minor"/>
    </font>
    <font>
      <sz val="11"/>
      <color rgb="FF000000"/>
      <name val="Calibri"/>
      <family val="2"/>
      <scheme val="minor"/>
    </font>
  </fonts>
  <fills count="4">
    <fill>
      <patternFill patternType="none"/>
    </fill>
    <fill>
      <patternFill patternType="gray125"/>
    </fill>
    <fill>
      <patternFill patternType="solid">
        <fgColor rgb="FF62983E"/>
        <bgColor indexed="64"/>
      </patternFill>
    </fill>
    <fill>
      <patternFill patternType="solid">
        <fgColor theme="9" tint="0.79998168889431442"/>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s>
  <cellStyleXfs count="7">
    <xf numFmtId="0" fontId="0" fillId="0" borderId="0"/>
    <xf numFmtId="0" fontId="11" fillId="0" borderId="0"/>
    <xf numFmtId="9" fontId="11" fillId="0" borderId="0" applyFont="0" applyFill="0" applyBorder="0" applyAlignment="0" applyProtection="0"/>
    <xf numFmtId="0" fontId="1" fillId="0" borderId="0"/>
    <xf numFmtId="9" fontId="1" fillId="0" borderId="0" applyFont="0" applyFill="0" applyBorder="0" applyAlignment="0" applyProtection="0"/>
    <xf numFmtId="166" fontId="11" fillId="0" borderId="0" applyFont="0" applyFill="0" applyBorder="0" applyAlignment="0" applyProtection="0"/>
    <xf numFmtId="165" fontId="11" fillId="0" borderId="0" applyFont="0" applyFill="0" applyBorder="0" applyAlignment="0" applyProtection="0"/>
  </cellStyleXfs>
  <cellXfs count="49">
    <xf numFmtId="0" fontId="0" fillId="0" borderId="0" xfId="0"/>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justify" vertical="center" wrapText="1"/>
    </xf>
    <xf numFmtId="0" fontId="5" fillId="0" borderId="4" xfId="0" applyFont="1" applyBorder="1" applyAlignment="1">
      <alignment horizontal="center" vertical="center" wrapText="1"/>
    </xf>
    <xf numFmtId="164" fontId="5" fillId="0" borderId="4" xfId="0" applyNumberFormat="1" applyFont="1" applyBorder="1" applyAlignment="1">
      <alignment horizontal="center" vertical="center" wrapText="1"/>
    </xf>
    <xf numFmtId="0" fontId="5" fillId="0" borderId="6" xfId="0" applyFont="1" applyBorder="1" applyAlignment="1">
      <alignment horizontal="justify" vertical="center" wrapText="1"/>
    </xf>
    <xf numFmtId="4" fontId="5" fillId="0" borderId="4" xfId="0" applyNumberFormat="1" applyFont="1" applyBorder="1" applyAlignment="1">
      <alignment horizontal="center" vertical="center" wrapText="1"/>
    </xf>
    <xf numFmtId="0" fontId="8" fillId="0" borderId="6" xfId="0" applyFont="1" applyBorder="1" applyAlignment="1">
      <alignment horizontal="justify" vertical="center" wrapText="1"/>
    </xf>
    <xf numFmtId="0" fontId="3" fillId="0" borderId="4" xfId="0" applyFont="1" applyBorder="1" applyAlignment="1">
      <alignment horizontal="justify" vertical="center" wrapText="1"/>
    </xf>
    <xf numFmtId="0" fontId="9" fillId="0" borderId="6" xfId="0" applyFont="1" applyBorder="1" applyAlignment="1">
      <alignment horizontal="justify" vertical="center" wrapText="1"/>
    </xf>
    <xf numFmtId="0" fontId="9" fillId="0" borderId="4" xfId="0" applyFont="1" applyBorder="1" applyAlignment="1">
      <alignment horizontal="justify" vertical="center" wrapText="1"/>
    </xf>
    <xf numFmtId="0" fontId="5" fillId="0" borderId="0" xfId="0" applyFont="1" applyAlignment="1">
      <alignment horizontal="justify" vertical="center"/>
    </xf>
    <xf numFmtId="0" fontId="10" fillId="0" borderId="0" xfId="0" applyFont="1" applyAlignment="1">
      <alignment horizontal="center"/>
    </xf>
    <xf numFmtId="10" fontId="0" fillId="0" borderId="0" xfId="0" applyNumberFormat="1"/>
    <xf numFmtId="0" fontId="0" fillId="0" borderId="10" xfId="0" applyBorder="1"/>
    <xf numFmtId="0" fontId="11" fillId="0" borderId="0" xfId="1" applyAlignment="1">
      <alignment horizontal="left" vertical="top"/>
    </xf>
    <xf numFmtId="0" fontId="12" fillId="0" borderId="0" xfId="3" applyFont="1"/>
    <xf numFmtId="0" fontId="11" fillId="0" borderId="0" xfId="1" applyAlignment="1">
      <alignment horizontal="center"/>
    </xf>
    <xf numFmtId="9" fontId="11" fillId="0" borderId="0" xfId="1" applyNumberFormat="1" applyAlignment="1">
      <alignment horizontal="center"/>
    </xf>
    <xf numFmtId="17" fontId="2" fillId="2" borderId="10" xfId="1" applyNumberFormat="1" applyFont="1" applyFill="1" applyBorder="1" applyAlignment="1">
      <alignment horizontal="center"/>
    </xf>
    <xf numFmtId="0" fontId="14" fillId="3" borderId="10" xfId="1" applyFont="1" applyFill="1" applyBorder="1" applyAlignment="1">
      <alignment horizontal="center"/>
    </xf>
    <xf numFmtId="167" fontId="14" fillId="0" borderId="10" xfId="2" applyNumberFormat="1" applyFont="1" applyFill="1" applyBorder="1" applyAlignment="1">
      <alignment horizontal="center"/>
    </xf>
    <xf numFmtId="168" fontId="1" fillId="0" borderId="10" xfId="5" applyNumberFormat="1" applyFont="1" applyBorder="1" applyAlignment="1">
      <alignment horizontal="center"/>
    </xf>
    <xf numFmtId="0" fontId="14" fillId="3" borderId="10" xfId="1" applyFont="1" applyFill="1" applyBorder="1"/>
    <xf numFmtId="0" fontId="2" fillId="2" borderId="10" xfId="1" applyFont="1" applyFill="1" applyBorder="1" applyAlignment="1">
      <alignment horizontal="center"/>
    </xf>
    <xf numFmtId="169" fontId="10" fillId="0" borderId="10" xfId="0" applyNumberFormat="1" applyFont="1" applyBorder="1"/>
    <xf numFmtId="170" fontId="5" fillId="0" borderId="4"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170" fontId="5" fillId="0" borderId="9" xfId="0" applyNumberFormat="1" applyFont="1" applyBorder="1" applyAlignment="1">
      <alignment horizontal="center" vertical="center" wrapText="1"/>
    </xf>
    <xf numFmtId="170" fontId="5" fillId="0" borderId="3"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5" xfId="0" applyFont="1" applyBorder="1" applyAlignment="1">
      <alignment horizontal="center" vertical="center" wrapText="1"/>
    </xf>
    <xf numFmtId="0" fontId="5" fillId="0" borderId="5" xfId="0" applyFont="1" applyBorder="1" applyAlignment="1">
      <alignment horizontal="justify" vertical="center" wrapText="1"/>
    </xf>
    <xf numFmtId="0" fontId="10" fillId="0" borderId="11" xfId="0" applyFont="1" applyBorder="1" applyAlignment="1">
      <alignment horizontal="center"/>
    </xf>
    <xf numFmtId="0" fontId="10" fillId="0" borderId="12" xfId="0" applyFont="1" applyBorder="1" applyAlignment="1">
      <alignment horizontal="center"/>
    </xf>
    <xf numFmtId="0" fontId="10" fillId="0" borderId="13" xfId="0" applyFont="1" applyBorder="1" applyAlignment="1">
      <alignment horizontal="center"/>
    </xf>
    <xf numFmtId="0" fontId="10" fillId="0" borderId="10" xfId="0" applyFont="1" applyBorder="1" applyAlignment="1">
      <alignment horizontal="center" wrapText="1"/>
    </xf>
    <xf numFmtId="164" fontId="5" fillId="0" borderId="5"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cellXfs>
  <cellStyles count="7">
    <cellStyle name="Moeda 2" xfId="6" xr:uid="{390A0DC8-B2AC-420B-8336-A71BDE4ACDB4}"/>
    <cellStyle name="Normal" xfId="0" builtinId="0"/>
    <cellStyle name="Normal 2" xfId="3" xr:uid="{25092C23-DEB1-4744-8E85-F07111435F02}"/>
    <cellStyle name="Normal 3" xfId="1" xr:uid="{698757B9-A8DB-49E5-8797-5B9FEB79B9E7}"/>
    <cellStyle name="Porcentagem 2" xfId="4" xr:uid="{04E8BDED-4DB2-4646-A7A8-19D2131AC074}"/>
    <cellStyle name="Porcentagem 3" xfId="2" xr:uid="{0DF4736F-2C77-4737-834F-111E55DD711E}"/>
    <cellStyle name="Vírgula 2" xfId="5" xr:uid="{E90EDE1A-224D-4C7F-9EA9-DED4734278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11</xdr:col>
      <xdr:colOff>808648</xdr:colOff>
      <xdr:row>51</xdr:row>
      <xdr:rowOff>180975</xdr:rowOff>
    </xdr:to>
    <xdr:pic>
      <xdr:nvPicPr>
        <xdr:cNvPr id="2" name="Imagem 1">
          <a:extLst>
            <a:ext uri="{FF2B5EF4-FFF2-40B4-BE49-F238E27FC236}">
              <a16:creationId xmlns:a16="http://schemas.microsoft.com/office/drawing/2014/main" id="{BB555116-6303-47E8-B20C-95917FE35C60}"/>
            </a:ext>
          </a:extLst>
        </xdr:cNvPr>
        <xdr:cNvPicPr>
          <a:picLocks noChangeAspect="1"/>
        </xdr:cNvPicPr>
      </xdr:nvPicPr>
      <xdr:blipFill>
        <a:blip xmlns:r="http://schemas.openxmlformats.org/officeDocument/2006/relationships" r:embed="rId1"/>
        <a:stretch>
          <a:fillRect/>
        </a:stretch>
      </xdr:blipFill>
      <xdr:spPr>
        <a:xfrm>
          <a:off x="247650" y="2714625"/>
          <a:ext cx="7819048" cy="7419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C6D94-9B7A-48AB-B3F7-B8995372A369}">
  <dimension ref="B1:R162"/>
  <sheetViews>
    <sheetView tabSelected="1" workbookViewId="0">
      <selection activeCell="B1" sqref="B1"/>
    </sheetView>
  </sheetViews>
  <sheetFormatPr defaultRowHeight="15"/>
  <cols>
    <col min="1" max="1" width="3.7109375" customWidth="1"/>
    <col min="2" max="2" width="6.7109375" bestFit="1" customWidth="1"/>
    <col min="3" max="3" width="39" customWidth="1"/>
    <col min="4" max="4" width="18.85546875" customWidth="1"/>
    <col min="5" max="5" width="18.28515625" bestFit="1" customWidth="1"/>
    <col min="6" max="11" width="18.28515625" customWidth="1"/>
    <col min="12" max="12" width="17.85546875" bestFit="1" customWidth="1"/>
  </cols>
  <sheetData>
    <row r="1" spans="2:12" ht="15.75" thickBot="1"/>
    <row r="2" spans="2:12" ht="17.25" thickTop="1" thickBot="1">
      <c r="B2" s="42" t="s">
        <v>0</v>
      </c>
      <c r="C2" s="43"/>
      <c r="D2" s="44"/>
    </row>
    <row r="3" spans="2:12" ht="16.5" thickTop="1">
      <c r="B3" s="14"/>
      <c r="C3" s="14"/>
      <c r="D3" s="14"/>
    </row>
    <row r="4" spans="2:12" ht="15.75">
      <c r="B4" s="45" t="s">
        <v>1</v>
      </c>
      <c r="C4" s="45"/>
      <c r="D4" s="45"/>
      <c r="E4" s="16"/>
      <c r="F4" s="27">
        <f>Planilha2!D12</f>
        <v>1.024107703571477</v>
      </c>
      <c r="G4" s="27">
        <f>Planilha2!G12</f>
        <v>1.0562363113172275</v>
      </c>
      <c r="H4" s="27">
        <f>Planilha2!J12</f>
        <v>1.0995181167080299</v>
      </c>
      <c r="I4" s="27">
        <f>Planilha2!M12</f>
        <v>1.1679270061893936</v>
      </c>
      <c r="J4" s="27">
        <f>Planilha2!P12</f>
        <v>1.2800047073967575</v>
      </c>
      <c r="K4" s="27">
        <f>Planilha2!S12</f>
        <v>1.3721038834981789</v>
      </c>
    </row>
    <row r="5" spans="2:12" ht="15.75" thickBot="1"/>
    <row r="6" spans="2:12" ht="32.25" thickBot="1">
      <c r="B6" s="1" t="s">
        <v>2</v>
      </c>
      <c r="C6" s="2" t="s">
        <v>3</v>
      </c>
      <c r="D6" s="2" t="s">
        <v>4</v>
      </c>
      <c r="E6" s="2" t="s">
        <v>5</v>
      </c>
      <c r="F6" s="2" t="s">
        <v>6</v>
      </c>
      <c r="G6" s="2" t="s">
        <v>7</v>
      </c>
      <c r="H6" s="2" t="s">
        <v>8</v>
      </c>
      <c r="I6" s="2" t="s">
        <v>9</v>
      </c>
      <c r="J6" s="2" t="s">
        <v>10</v>
      </c>
      <c r="K6" s="2" t="s">
        <v>11</v>
      </c>
      <c r="L6" s="2" t="s">
        <v>12</v>
      </c>
    </row>
    <row r="7" spans="2:12" ht="31.5" customHeight="1" thickBot="1">
      <c r="B7" s="33" t="s">
        <v>13</v>
      </c>
      <c r="C7" s="34"/>
      <c r="D7" s="34"/>
      <c r="E7" s="34"/>
      <c r="F7" s="34"/>
      <c r="G7" s="34"/>
      <c r="H7" s="34"/>
      <c r="I7" s="34"/>
      <c r="J7" s="34"/>
      <c r="K7" s="34"/>
      <c r="L7" s="35"/>
    </row>
    <row r="8" spans="2:12" ht="45.75" thickBot="1">
      <c r="B8" s="3">
        <v>1</v>
      </c>
      <c r="C8" s="4" t="s">
        <v>14</v>
      </c>
      <c r="D8" s="5" t="s">
        <v>15</v>
      </c>
      <c r="E8" s="6">
        <v>40000</v>
      </c>
      <c r="F8" s="6">
        <f>F4*E8</f>
        <v>40964.308142859081</v>
      </c>
      <c r="G8" s="6">
        <f>G4*E8</f>
        <v>42249.452452689104</v>
      </c>
      <c r="H8" s="6">
        <f>H4*E8</f>
        <v>43980.7246683212</v>
      </c>
      <c r="I8" s="6">
        <f>I4*E8</f>
        <v>46717.080247575745</v>
      </c>
      <c r="J8" s="6">
        <f>J4*E8</f>
        <v>51200.188295870299</v>
      </c>
      <c r="K8" s="6">
        <f>K4*E8</f>
        <v>54884.155339927158</v>
      </c>
      <c r="L8" s="5" t="s">
        <v>16</v>
      </c>
    </row>
    <row r="9" spans="2:12" ht="45.75" thickBot="1">
      <c r="B9" s="3">
        <v>2</v>
      </c>
      <c r="C9" s="4" t="s">
        <v>17</v>
      </c>
      <c r="D9" s="5" t="s">
        <v>18</v>
      </c>
      <c r="E9" s="6">
        <v>40000</v>
      </c>
      <c r="F9" s="6">
        <f>E9*F4</f>
        <v>40964.308142859081</v>
      </c>
      <c r="G9" s="6">
        <f>E9*G4</f>
        <v>42249.452452689104</v>
      </c>
      <c r="H9" s="6">
        <f>H4*E9</f>
        <v>43980.7246683212</v>
      </c>
      <c r="I9" s="6">
        <f>I4*E9</f>
        <v>46717.080247575745</v>
      </c>
      <c r="J9" s="6">
        <f>J4*E9</f>
        <v>51200.188295870299</v>
      </c>
      <c r="K9" s="6">
        <f>K4*E9</f>
        <v>54884.155339927158</v>
      </c>
      <c r="L9" s="5" t="s">
        <v>16</v>
      </c>
    </row>
    <row r="10" spans="2:12" ht="45.75" thickBot="1">
      <c r="B10" s="3">
        <v>3</v>
      </c>
      <c r="C10" s="4" t="s">
        <v>19</v>
      </c>
      <c r="D10" s="5" t="s">
        <v>20</v>
      </c>
      <c r="E10" s="6">
        <v>40000</v>
      </c>
      <c r="F10" s="6">
        <f>E10*F4</f>
        <v>40964.308142859081</v>
      </c>
      <c r="G10" s="6">
        <f>E10*G4</f>
        <v>42249.452452689104</v>
      </c>
      <c r="H10" s="6">
        <f>E10*H4</f>
        <v>43980.7246683212</v>
      </c>
      <c r="I10" s="6">
        <f>E10*I4</f>
        <v>46717.080247575745</v>
      </c>
      <c r="J10" s="6">
        <f>E10*J4</f>
        <v>51200.188295870299</v>
      </c>
      <c r="K10" s="6">
        <f>E10*K4</f>
        <v>54884.155339927158</v>
      </c>
      <c r="L10" s="5" t="s">
        <v>16</v>
      </c>
    </row>
    <row r="11" spans="2:12" ht="165">
      <c r="B11" s="36">
        <v>4</v>
      </c>
      <c r="C11" s="7" t="s">
        <v>21</v>
      </c>
      <c r="D11" s="36" t="s">
        <v>22</v>
      </c>
      <c r="E11" s="29">
        <v>40000</v>
      </c>
      <c r="F11" s="29">
        <f>E11*F4</f>
        <v>40964.308142859081</v>
      </c>
      <c r="G11" s="29">
        <f>E11*G4</f>
        <v>42249.452452689104</v>
      </c>
      <c r="H11" s="29">
        <f>E11*H4</f>
        <v>43980.7246683212</v>
      </c>
      <c r="I11" s="29">
        <f>E11*I4</f>
        <v>46717.080247575745</v>
      </c>
      <c r="J11" s="29">
        <f>E11*J4</f>
        <v>51200.188295870299</v>
      </c>
      <c r="K11" s="29">
        <f>E11*K4</f>
        <v>54884.155339927158</v>
      </c>
      <c r="L11" s="36" t="s">
        <v>16</v>
      </c>
    </row>
    <row r="12" spans="2:12" ht="45.75" thickBot="1">
      <c r="B12" s="37"/>
      <c r="C12" s="4" t="s">
        <v>23</v>
      </c>
      <c r="D12" s="37"/>
      <c r="E12" s="30"/>
      <c r="F12" s="30"/>
      <c r="G12" s="30"/>
      <c r="H12" s="30"/>
      <c r="I12" s="30"/>
      <c r="J12" s="30"/>
      <c r="K12" s="30"/>
      <c r="L12" s="37"/>
    </row>
    <row r="13" spans="2:12" ht="45.75" thickBot="1">
      <c r="B13" s="3">
        <v>5</v>
      </c>
      <c r="C13" s="4" t="s">
        <v>24</v>
      </c>
      <c r="D13" s="5" t="s">
        <v>25</v>
      </c>
      <c r="E13" s="6">
        <v>40000</v>
      </c>
      <c r="F13" s="6">
        <f>E13*F4</f>
        <v>40964.308142859081</v>
      </c>
      <c r="G13" s="6">
        <f>E13*G4</f>
        <v>42249.452452689104</v>
      </c>
      <c r="H13" s="6">
        <f>E13*H4</f>
        <v>43980.7246683212</v>
      </c>
      <c r="I13" s="6">
        <f>E13*I4</f>
        <v>46717.080247575745</v>
      </c>
      <c r="J13" s="6">
        <f>E13*J4</f>
        <v>51200.188295870299</v>
      </c>
      <c r="K13" s="6">
        <f>E13*K4</f>
        <v>54884.155339927158</v>
      </c>
      <c r="L13" s="5" t="s">
        <v>16</v>
      </c>
    </row>
    <row r="14" spans="2:12" ht="120">
      <c r="B14" s="36">
        <v>6</v>
      </c>
      <c r="C14" s="7" t="s">
        <v>26</v>
      </c>
      <c r="D14" s="36" t="s">
        <v>27</v>
      </c>
      <c r="E14" s="29">
        <v>40000</v>
      </c>
      <c r="F14" s="29">
        <f>E14*F4</f>
        <v>40964.308142859081</v>
      </c>
      <c r="G14" s="29">
        <f>E14*G4</f>
        <v>42249.452452689104</v>
      </c>
      <c r="H14" s="29">
        <f>E14*H4</f>
        <v>43980.7246683212</v>
      </c>
      <c r="I14" s="29">
        <f>E14*I4</f>
        <v>46717.080247575745</v>
      </c>
      <c r="J14" s="29">
        <f>E14*J4</f>
        <v>51200.188295870299</v>
      </c>
      <c r="K14" s="29">
        <f>E14*K4</f>
        <v>54884.155339927158</v>
      </c>
      <c r="L14" s="36" t="s">
        <v>16</v>
      </c>
    </row>
    <row r="15" spans="2:12" ht="45.75" thickBot="1">
      <c r="B15" s="37"/>
      <c r="C15" s="4" t="s">
        <v>28</v>
      </c>
      <c r="D15" s="37"/>
      <c r="E15" s="30"/>
      <c r="F15" s="30"/>
      <c r="G15" s="30"/>
      <c r="H15" s="30"/>
      <c r="I15" s="30"/>
      <c r="J15" s="30"/>
      <c r="K15" s="30"/>
      <c r="L15" s="37"/>
    </row>
    <row r="16" spans="2:12" ht="75.75" thickBot="1">
      <c r="B16" s="3">
        <v>7</v>
      </c>
      <c r="C16" s="4" t="s">
        <v>29</v>
      </c>
      <c r="D16" s="5" t="s">
        <v>30</v>
      </c>
      <c r="E16" s="6">
        <v>40000</v>
      </c>
      <c r="F16" s="6">
        <f t="shared" ref="F16:K16" si="0">F13</f>
        <v>40964.308142859081</v>
      </c>
      <c r="G16" s="6">
        <f t="shared" si="0"/>
        <v>42249.452452689104</v>
      </c>
      <c r="H16" s="6">
        <f t="shared" si="0"/>
        <v>43980.7246683212</v>
      </c>
      <c r="I16" s="6">
        <f t="shared" si="0"/>
        <v>46717.080247575745</v>
      </c>
      <c r="J16" s="6">
        <f t="shared" si="0"/>
        <v>51200.188295870299</v>
      </c>
      <c r="K16" s="6">
        <f t="shared" si="0"/>
        <v>54884.155339927158</v>
      </c>
      <c r="L16" s="5" t="s">
        <v>16</v>
      </c>
    </row>
    <row r="17" spans="2:18" ht="31.5" customHeight="1" thickBot="1">
      <c r="B17" s="33" t="s">
        <v>31</v>
      </c>
      <c r="C17" s="34"/>
      <c r="D17" s="34"/>
      <c r="E17" s="34"/>
      <c r="F17" s="34"/>
      <c r="G17" s="34"/>
      <c r="H17" s="34"/>
      <c r="I17" s="34"/>
      <c r="J17" s="34"/>
      <c r="K17" s="34"/>
      <c r="L17" s="35"/>
    </row>
    <row r="18" spans="2:18" ht="75.75" thickBot="1">
      <c r="B18" s="3">
        <v>8</v>
      </c>
      <c r="C18" s="4" t="s">
        <v>32</v>
      </c>
      <c r="D18" s="5" t="s">
        <v>33</v>
      </c>
      <c r="E18" s="6">
        <v>40000</v>
      </c>
      <c r="F18" s="6">
        <f t="shared" ref="F18:K18" si="1">F16</f>
        <v>40964.308142859081</v>
      </c>
      <c r="G18" s="6">
        <f t="shared" si="1"/>
        <v>42249.452452689104</v>
      </c>
      <c r="H18" s="6">
        <f t="shared" si="1"/>
        <v>43980.7246683212</v>
      </c>
      <c r="I18" s="6">
        <f t="shared" si="1"/>
        <v>46717.080247575745</v>
      </c>
      <c r="J18" s="6">
        <f t="shared" si="1"/>
        <v>51200.188295870299</v>
      </c>
      <c r="K18" s="6">
        <f t="shared" si="1"/>
        <v>54884.155339927158</v>
      </c>
      <c r="L18" s="5" t="s">
        <v>16</v>
      </c>
    </row>
    <row r="19" spans="2:18" ht="45.75" thickBot="1">
      <c r="B19" s="3">
        <v>9</v>
      </c>
      <c r="C19" s="4" t="s">
        <v>34</v>
      </c>
      <c r="D19" s="5" t="s">
        <v>35</v>
      </c>
      <c r="E19" s="6">
        <v>40000</v>
      </c>
      <c r="F19" s="6">
        <f t="shared" ref="F19:K19" si="2">F16</f>
        <v>40964.308142859081</v>
      </c>
      <c r="G19" s="6">
        <f t="shared" si="2"/>
        <v>42249.452452689104</v>
      </c>
      <c r="H19" s="6">
        <f t="shared" si="2"/>
        <v>43980.7246683212</v>
      </c>
      <c r="I19" s="6">
        <f t="shared" si="2"/>
        <v>46717.080247575745</v>
      </c>
      <c r="J19" s="6">
        <f t="shared" si="2"/>
        <v>51200.188295870299</v>
      </c>
      <c r="K19" s="6">
        <f t="shared" si="2"/>
        <v>54884.155339927158</v>
      </c>
      <c r="L19" s="5" t="s">
        <v>16</v>
      </c>
    </row>
    <row r="20" spans="2:18" ht="90.75" thickBot="1">
      <c r="B20" s="3">
        <v>10</v>
      </c>
      <c r="C20" s="4" t="s">
        <v>36</v>
      </c>
      <c r="D20" s="5" t="s">
        <v>37</v>
      </c>
      <c r="E20" s="5" t="s">
        <v>38</v>
      </c>
      <c r="F20" s="6">
        <f t="shared" ref="F20:K20" si="3">F19</f>
        <v>40964.308142859081</v>
      </c>
      <c r="G20" s="6">
        <f t="shared" si="3"/>
        <v>42249.452452689104</v>
      </c>
      <c r="H20" s="6">
        <f t="shared" si="3"/>
        <v>43980.7246683212</v>
      </c>
      <c r="I20" s="6">
        <f t="shared" si="3"/>
        <v>46717.080247575745</v>
      </c>
      <c r="J20" s="6">
        <f t="shared" si="3"/>
        <v>51200.188295870299</v>
      </c>
      <c r="K20" s="6">
        <f t="shared" si="3"/>
        <v>54884.155339927158</v>
      </c>
      <c r="L20" s="5" t="s">
        <v>16</v>
      </c>
    </row>
    <row r="21" spans="2:18" ht="164.25" customHeight="1">
      <c r="B21" s="36">
        <v>11</v>
      </c>
      <c r="C21" s="38" t="s">
        <v>39</v>
      </c>
      <c r="D21" s="36" t="s">
        <v>37</v>
      </c>
      <c r="E21" s="29">
        <v>200000</v>
      </c>
      <c r="F21" s="29">
        <f>E21*M21</f>
        <v>204821.54071429538</v>
      </c>
      <c r="G21" s="29">
        <f>E21*N21</f>
        <v>211247.2622634455</v>
      </c>
      <c r="H21" s="29">
        <f>E21*O21</f>
        <v>219903.62334160597</v>
      </c>
      <c r="I21" s="29">
        <f>E21*P21</f>
        <v>233585.40123787872</v>
      </c>
      <c r="J21" s="29">
        <f>E21*Q21</f>
        <v>256000.94147935152</v>
      </c>
      <c r="K21" s="29">
        <f>E21*R21</f>
        <v>274420.77669963578</v>
      </c>
      <c r="L21" s="36" t="s">
        <v>16</v>
      </c>
      <c r="M21">
        <v>1.024107703571477</v>
      </c>
      <c r="N21">
        <v>1.0562363113172275</v>
      </c>
      <c r="O21">
        <v>1.0995181167080299</v>
      </c>
      <c r="P21">
        <v>1.1679270061893936</v>
      </c>
      <c r="Q21">
        <v>1.2800047073967575</v>
      </c>
      <c r="R21">
        <v>1.3721038834981789</v>
      </c>
    </row>
    <row r="22" spans="2:18" ht="15.75" thickBot="1">
      <c r="B22" s="37"/>
      <c r="C22" s="39"/>
      <c r="D22" s="37"/>
      <c r="E22" s="30"/>
      <c r="F22" s="30"/>
      <c r="G22" s="30"/>
      <c r="H22" s="30"/>
      <c r="I22" s="30"/>
      <c r="J22" s="30"/>
      <c r="K22" s="30"/>
      <c r="L22" s="37"/>
    </row>
    <row r="23" spans="2:18" ht="16.5" thickBot="1">
      <c r="B23" s="33" t="s">
        <v>40</v>
      </c>
      <c r="C23" s="34"/>
      <c r="D23" s="34"/>
      <c r="E23" s="34"/>
      <c r="F23" s="34"/>
      <c r="G23" s="34"/>
      <c r="H23" s="34"/>
      <c r="I23" s="34"/>
      <c r="J23" s="34"/>
      <c r="K23" s="34"/>
      <c r="L23" s="35"/>
    </row>
    <row r="24" spans="2:18" ht="30.75" thickBot="1">
      <c r="B24" s="3">
        <v>12</v>
      </c>
      <c r="C24" s="4" t="s">
        <v>41</v>
      </c>
      <c r="D24" s="5" t="s">
        <v>42</v>
      </c>
      <c r="E24" s="6">
        <v>40000</v>
      </c>
      <c r="F24" s="6">
        <f t="shared" ref="F24:K24" si="4">F20</f>
        <v>40964.308142859081</v>
      </c>
      <c r="G24" s="6">
        <f t="shared" si="4"/>
        <v>42249.452452689104</v>
      </c>
      <c r="H24" s="6">
        <f t="shared" si="4"/>
        <v>43980.7246683212</v>
      </c>
      <c r="I24" s="6">
        <f t="shared" si="4"/>
        <v>46717.080247575745</v>
      </c>
      <c r="J24" s="6">
        <f t="shared" si="4"/>
        <v>51200.188295870299</v>
      </c>
      <c r="K24" s="6">
        <f t="shared" si="4"/>
        <v>54884.155339927158</v>
      </c>
      <c r="L24" s="5" t="s">
        <v>16</v>
      </c>
    </row>
    <row r="25" spans="2:18" ht="120.75" thickBot="1">
      <c r="B25" s="3">
        <v>13</v>
      </c>
      <c r="C25" s="4" t="s">
        <v>43</v>
      </c>
      <c r="D25" s="5" t="s">
        <v>44</v>
      </c>
      <c r="E25" s="6">
        <v>400000</v>
      </c>
      <c r="F25" s="6">
        <f>E25*M21</f>
        <v>409643.08142859075</v>
      </c>
      <c r="G25" s="6">
        <f>E25*N21</f>
        <v>422494.52452689101</v>
      </c>
      <c r="H25" s="6">
        <f>E25*O21</f>
        <v>439807.24668321194</v>
      </c>
      <c r="I25" s="6">
        <f>E25*P21</f>
        <v>467170.80247575743</v>
      </c>
      <c r="J25" s="6">
        <f>E25*Q21</f>
        <v>512001.88295870303</v>
      </c>
      <c r="K25" s="6">
        <f>E25*R21</f>
        <v>548841.55339927156</v>
      </c>
      <c r="L25" s="5" t="s">
        <v>16</v>
      </c>
    </row>
    <row r="26" spans="2:18" ht="75.75" thickBot="1">
      <c r="B26" s="3">
        <v>14</v>
      </c>
      <c r="C26" s="4" t="s">
        <v>45</v>
      </c>
      <c r="D26" s="5" t="s">
        <v>46</v>
      </c>
      <c r="E26" s="6">
        <v>40000</v>
      </c>
      <c r="F26" s="6">
        <f t="shared" ref="F26:K26" si="5">F24</f>
        <v>40964.308142859081</v>
      </c>
      <c r="G26" s="6">
        <f t="shared" si="5"/>
        <v>42249.452452689104</v>
      </c>
      <c r="H26" s="6">
        <f t="shared" si="5"/>
        <v>43980.7246683212</v>
      </c>
      <c r="I26" s="6">
        <f t="shared" si="5"/>
        <v>46717.080247575745</v>
      </c>
      <c r="J26" s="6">
        <f t="shared" si="5"/>
        <v>51200.188295870299</v>
      </c>
      <c r="K26" s="6">
        <f t="shared" si="5"/>
        <v>54884.155339927158</v>
      </c>
      <c r="L26" s="5" t="s">
        <v>16</v>
      </c>
    </row>
    <row r="27" spans="2:18" ht="90.75" thickBot="1">
      <c r="B27" s="3">
        <v>15</v>
      </c>
      <c r="C27" s="4" t="s">
        <v>47</v>
      </c>
      <c r="D27" s="5" t="s">
        <v>48</v>
      </c>
      <c r="E27" s="6">
        <v>40000</v>
      </c>
      <c r="F27" s="6">
        <f t="shared" ref="F27:K27" si="6">F24</f>
        <v>40964.308142859081</v>
      </c>
      <c r="G27" s="6">
        <f t="shared" si="6"/>
        <v>42249.452452689104</v>
      </c>
      <c r="H27" s="6">
        <f t="shared" si="6"/>
        <v>43980.7246683212</v>
      </c>
      <c r="I27" s="6">
        <f t="shared" si="6"/>
        <v>46717.080247575745</v>
      </c>
      <c r="J27" s="6">
        <f t="shared" si="6"/>
        <v>51200.188295870299</v>
      </c>
      <c r="K27" s="6">
        <f t="shared" si="6"/>
        <v>54884.155339927158</v>
      </c>
      <c r="L27" s="5" t="s">
        <v>16</v>
      </c>
    </row>
    <row r="28" spans="2:18" ht="30.75" thickBot="1">
      <c r="B28" s="3">
        <v>16</v>
      </c>
      <c r="C28" s="4" t="s">
        <v>49</v>
      </c>
      <c r="D28" s="5" t="s">
        <v>50</v>
      </c>
      <c r="E28" s="6">
        <v>40000</v>
      </c>
      <c r="F28" s="6">
        <f t="shared" ref="F28:K28" si="7">F24</f>
        <v>40964.308142859081</v>
      </c>
      <c r="G28" s="6">
        <f t="shared" si="7"/>
        <v>42249.452452689104</v>
      </c>
      <c r="H28" s="6">
        <f t="shared" si="7"/>
        <v>43980.7246683212</v>
      </c>
      <c r="I28" s="6">
        <f t="shared" si="7"/>
        <v>46717.080247575745</v>
      </c>
      <c r="J28" s="6">
        <f t="shared" si="7"/>
        <v>51200.188295870299</v>
      </c>
      <c r="K28" s="6">
        <f t="shared" si="7"/>
        <v>54884.155339927158</v>
      </c>
      <c r="L28" s="5" t="s">
        <v>16</v>
      </c>
    </row>
    <row r="29" spans="2:18" ht="16.5" thickBot="1">
      <c r="B29" s="33" t="s">
        <v>51</v>
      </c>
      <c r="C29" s="34"/>
      <c r="D29" s="34"/>
      <c r="E29" s="34"/>
      <c r="F29" s="34"/>
      <c r="G29" s="34"/>
      <c r="H29" s="34"/>
      <c r="I29" s="34"/>
      <c r="J29" s="34"/>
      <c r="K29" s="34"/>
      <c r="L29" s="35"/>
    </row>
    <row r="30" spans="2:18" ht="45.75" thickBot="1">
      <c r="B30" s="3">
        <v>17</v>
      </c>
      <c r="C30" s="4" t="s">
        <v>52</v>
      </c>
      <c r="D30" s="5" t="s">
        <v>53</v>
      </c>
      <c r="E30" s="6">
        <v>400000</v>
      </c>
      <c r="F30" s="6">
        <f t="shared" ref="F30:K30" si="8">F25</f>
        <v>409643.08142859075</v>
      </c>
      <c r="G30" s="6">
        <f t="shared" si="8"/>
        <v>422494.52452689101</v>
      </c>
      <c r="H30" s="6">
        <f t="shared" si="8"/>
        <v>439807.24668321194</v>
      </c>
      <c r="I30" s="6">
        <f t="shared" si="8"/>
        <v>467170.80247575743</v>
      </c>
      <c r="J30" s="6">
        <f t="shared" si="8"/>
        <v>512001.88295870303</v>
      </c>
      <c r="K30" s="6">
        <f t="shared" si="8"/>
        <v>548841.55339927156</v>
      </c>
      <c r="L30" s="5" t="s">
        <v>16</v>
      </c>
    </row>
    <row r="31" spans="2:18" ht="45.75" thickBot="1">
      <c r="B31" s="3">
        <v>18</v>
      </c>
      <c r="C31" s="4" t="s">
        <v>54</v>
      </c>
      <c r="D31" s="5" t="s">
        <v>55</v>
      </c>
      <c r="E31" s="6">
        <v>400000</v>
      </c>
      <c r="F31" s="6">
        <f t="shared" ref="F31:K31" si="9">F25</f>
        <v>409643.08142859075</v>
      </c>
      <c r="G31" s="6">
        <f t="shared" si="9"/>
        <v>422494.52452689101</v>
      </c>
      <c r="H31" s="6">
        <f t="shared" si="9"/>
        <v>439807.24668321194</v>
      </c>
      <c r="I31" s="6">
        <f t="shared" si="9"/>
        <v>467170.80247575743</v>
      </c>
      <c r="J31" s="6">
        <f t="shared" si="9"/>
        <v>512001.88295870303</v>
      </c>
      <c r="K31" s="6">
        <f t="shared" si="9"/>
        <v>548841.55339927156</v>
      </c>
      <c r="L31" s="5" t="s">
        <v>16</v>
      </c>
    </row>
    <row r="32" spans="2:18" ht="90.75" thickBot="1">
      <c r="B32" s="3">
        <v>19</v>
      </c>
      <c r="C32" s="4" t="s">
        <v>56</v>
      </c>
      <c r="D32" s="5" t="s">
        <v>57</v>
      </c>
      <c r="E32" s="6">
        <v>40000</v>
      </c>
      <c r="F32" s="6">
        <f t="shared" ref="F32:K32" si="10">F24</f>
        <v>40964.308142859081</v>
      </c>
      <c r="G32" s="6">
        <f t="shared" si="10"/>
        <v>42249.452452689104</v>
      </c>
      <c r="H32" s="6">
        <f t="shared" si="10"/>
        <v>43980.7246683212</v>
      </c>
      <c r="I32" s="6">
        <f t="shared" si="10"/>
        <v>46717.080247575745</v>
      </c>
      <c r="J32" s="6">
        <f t="shared" si="10"/>
        <v>51200.188295870299</v>
      </c>
      <c r="K32" s="6">
        <f t="shared" si="10"/>
        <v>54884.155339927158</v>
      </c>
      <c r="L32" s="5" t="s">
        <v>16</v>
      </c>
    </row>
    <row r="33" spans="2:18" ht="104.25" customHeight="1">
      <c r="B33" s="36">
        <v>20</v>
      </c>
      <c r="C33" s="38" t="s">
        <v>58</v>
      </c>
      <c r="D33" s="36">
        <v>37</v>
      </c>
      <c r="E33" s="31">
        <v>200000</v>
      </c>
      <c r="F33" s="29">
        <f t="shared" ref="F33:L33" si="11">F21</f>
        <v>204821.54071429538</v>
      </c>
      <c r="G33" s="29">
        <f t="shared" si="11"/>
        <v>211247.2622634455</v>
      </c>
      <c r="H33" s="29">
        <f t="shared" si="11"/>
        <v>219903.62334160597</v>
      </c>
      <c r="I33" s="29">
        <f t="shared" si="11"/>
        <v>233585.40123787872</v>
      </c>
      <c r="J33" s="29">
        <f t="shared" si="11"/>
        <v>256000.94147935152</v>
      </c>
      <c r="K33" s="29">
        <f t="shared" si="11"/>
        <v>274420.77669963578</v>
      </c>
      <c r="L33" s="29" t="str">
        <f t="shared" si="11"/>
        <v>Por constatação</v>
      </c>
    </row>
    <row r="34" spans="2:18" ht="15.75" thickBot="1">
      <c r="B34" s="37"/>
      <c r="C34" s="39"/>
      <c r="D34" s="37"/>
      <c r="E34" s="32"/>
      <c r="F34" s="30"/>
      <c r="G34" s="30"/>
      <c r="H34" s="30"/>
      <c r="I34" s="30"/>
      <c r="J34" s="30"/>
      <c r="K34" s="30"/>
      <c r="L34" s="37"/>
      <c r="M34">
        <v>1.024107703571477</v>
      </c>
      <c r="N34">
        <v>1.0562363113172275</v>
      </c>
      <c r="O34">
        <v>1.0995181167080299</v>
      </c>
      <c r="P34">
        <v>1.1679270061893936</v>
      </c>
      <c r="Q34">
        <v>1.2800047073967575</v>
      </c>
      <c r="R34">
        <v>1.3721038834981789</v>
      </c>
    </row>
    <row r="35" spans="2:18" ht="105.75" thickBot="1">
      <c r="B35" s="3">
        <v>21</v>
      </c>
      <c r="C35" s="4" t="s">
        <v>59</v>
      </c>
      <c r="D35" s="5" t="s">
        <v>57</v>
      </c>
      <c r="E35" s="6">
        <v>4000000</v>
      </c>
      <c r="F35" s="6">
        <f>E35*M34</f>
        <v>4096430.8142859079</v>
      </c>
      <c r="G35" s="6">
        <f>E35*N34</f>
        <v>4224945.2452689102</v>
      </c>
      <c r="H35" s="6">
        <f>E35*O34</f>
        <v>4398072.46683212</v>
      </c>
      <c r="I35" s="6">
        <f>E35*P34</f>
        <v>4671708.0247575743</v>
      </c>
      <c r="J35" s="6">
        <f>E35*Q34</f>
        <v>5120018.8295870302</v>
      </c>
      <c r="K35" s="6">
        <f>E35*R34</f>
        <v>5488415.5339927152</v>
      </c>
      <c r="L35" s="5" t="s">
        <v>60</v>
      </c>
    </row>
    <row r="36" spans="2:18" ht="47.25" customHeight="1" thickBot="1">
      <c r="B36" s="33" t="s">
        <v>61</v>
      </c>
      <c r="C36" s="34"/>
      <c r="D36" s="34"/>
      <c r="E36" s="34"/>
      <c r="F36" s="34"/>
      <c r="G36" s="34"/>
      <c r="H36" s="34"/>
      <c r="I36" s="34"/>
      <c r="J36" s="34"/>
      <c r="K36" s="34"/>
      <c r="L36" s="35"/>
    </row>
    <row r="37" spans="2:18" ht="45.75" thickBot="1">
      <c r="B37" s="3">
        <v>22</v>
      </c>
      <c r="C37" s="4" t="s">
        <v>62</v>
      </c>
      <c r="D37" s="5" t="s">
        <v>63</v>
      </c>
      <c r="E37" s="6">
        <v>40000</v>
      </c>
      <c r="F37" s="6">
        <f t="shared" ref="F37:K37" si="12">F24</f>
        <v>40964.308142859081</v>
      </c>
      <c r="G37" s="6">
        <f t="shared" si="12"/>
        <v>42249.452452689104</v>
      </c>
      <c r="H37" s="6">
        <f t="shared" si="12"/>
        <v>43980.7246683212</v>
      </c>
      <c r="I37" s="6">
        <f t="shared" si="12"/>
        <v>46717.080247575745</v>
      </c>
      <c r="J37" s="6">
        <f t="shared" si="12"/>
        <v>51200.188295870299</v>
      </c>
      <c r="K37" s="6">
        <f t="shared" si="12"/>
        <v>54884.155339927158</v>
      </c>
      <c r="L37" s="5" t="s">
        <v>16</v>
      </c>
    </row>
    <row r="38" spans="2:18" ht="47.25" customHeight="1" thickBot="1">
      <c r="B38" s="33" t="s">
        <v>64</v>
      </c>
      <c r="C38" s="34"/>
      <c r="D38" s="34"/>
      <c r="E38" s="34"/>
      <c r="F38" s="34"/>
      <c r="G38" s="34"/>
      <c r="H38" s="34"/>
      <c r="I38" s="34"/>
      <c r="J38" s="34"/>
      <c r="K38" s="34"/>
      <c r="L38" s="35"/>
    </row>
    <row r="39" spans="2:18" ht="75.75" thickBot="1">
      <c r="B39" s="3">
        <v>23</v>
      </c>
      <c r="C39" s="4" t="s">
        <v>65</v>
      </c>
      <c r="D39" s="5" t="s">
        <v>66</v>
      </c>
      <c r="E39" s="6">
        <v>400000</v>
      </c>
      <c r="F39" s="6">
        <f t="shared" ref="F39:K39" si="13">F25</f>
        <v>409643.08142859075</v>
      </c>
      <c r="G39" s="6">
        <f t="shared" si="13"/>
        <v>422494.52452689101</v>
      </c>
      <c r="H39" s="6">
        <f t="shared" si="13"/>
        <v>439807.24668321194</v>
      </c>
      <c r="I39" s="6">
        <f t="shared" si="13"/>
        <v>467170.80247575743</v>
      </c>
      <c r="J39" s="6">
        <f t="shared" si="13"/>
        <v>512001.88295870303</v>
      </c>
      <c r="K39" s="6">
        <f t="shared" si="13"/>
        <v>548841.55339927156</v>
      </c>
      <c r="L39" s="5" t="s">
        <v>16</v>
      </c>
    </row>
    <row r="40" spans="2:18" ht="105.75" thickBot="1">
      <c r="B40" s="3">
        <v>24</v>
      </c>
      <c r="C40" s="4" t="s">
        <v>67</v>
      </c>
      <c r="D40" s="5" t="s">
        <v>68</v>
      </c>
      <c r="E40" s="6">
        <v>400000</v>
      </c>
      <c r="F40" s="6">
        <f t="shared" ref="F40:K40" si="14">F25</f>
        <v>409643.08142859075</v>
      </c>
      <c r="G40" s="6">
        <f t="shared" si="14"/>
        <v>422494.52452689101</v>
      </c>
      <c r="H40" s="6">
        <f t="shared" si="14"/>
        <v>439807.24668321194</v>
      </c>
      <c r="I40" s="6">
        <f t="shared" si="14"/>
        <v>467170.80247575743</v>
      </c>
      <c r="J40" s="6">
        <f t="shared" si="14"/>
        <v>512001.88295870303</v>
      </c>
      <c r="K40" s="6">
        <f t="shared" si="14"/>
        <v>548841.55339927156</v>
      </c>
      <c r="L40" s="5" t="s">
        <v>16</v>
      </c>
    </row>
    <row r="41" spans="2:18" ht="60.75" thickBot="1">
      <c r="B41" s="3">
        <v>25</v>
      </c>
      <c r="C41" s="4" t="s">
        <v>69</v>
      </c>
      <c r="D41" s="5" t="s">
        <v>70</v>
      </c>
      <c r="E41" s="6">
        <v>400000</v>
      </c>
      <c r="F41" s="6">
        <f t="shared" ref="F41:K41" si="15">F25</f>
        <v>409643.08142859075</v>
      </c>
      <c r="G41" s="6">
        <f t="shared" si="15"/>
        <v>422494.52452689101</v>
      </c>
      <c r="H41" s="6">
        <f t="shared" si="15"/>
        <v>439807.24668321194</v>
      </c>
      <c r="I41" s="6">
        <f t="shared" si="15"/>
        <v>467170.80247575743</v>
      </c>
      <c r="J41" s="6">
        <f t="shared" si="15"/>
        <v>512001.88295870303</v>
      </c>
      <c r="K41" s="6">
        <f t="shared" si="15"/>
        <v>548841.55339927156</v>
      </c>
      <c r="L41" s="5" t="s">
        <v>16</v>
      </c>
    </row>
    <row r="42" spans="2:18" ht="45.75" thickBot="1">
      <c r="B42" s="3">
        <v>26</v>
      </c>
      <c r="C42" s="4" t="s">
        <v>71</v>
      </c>
      <c r="D42" s="5" t="s">
        <v>72</v>
      </c>
      <c r="E42" s="6">
        <v>400000</v>
      </c>
      <c r="F42" s="6">
        <f t="shared" ref="F42:K42" si="16">F25</f>
        <v>409643.08142859075</v>
      </c>
      <c r="G42" s="6">
        <f t="shared" si="16"/>
        <v>422494.52452689101</v>
      </c>
      <c r="H42" s="6">
        <f t="shared" si="16"/>
        <v>439807.24668321194</v>
      </c>
      <c r="I42" s="6">
        <f t="shared" si="16"/>
        <v>467170.80247575743</v>
      </c>
      <c r="J42" s="6">
        <f t="shared" si="16"/>
        <v>512001.88295870303</v>
      </c>
      <c r="K42" s="6">
        <f t="shared" si="16"/>
        <v>548841.55339927156</v>
      </c>
      <c r="L42" s="5" t="s">
        <v>16</v>
      </c>
    </row>
    <row r="43" spans="2:18" ht="31.5" customHeight="1" thickBot="1">
      <c r="B43" s="33" t="s">
        <v>73</v>
      </c>
      <c r="C43" s="34"/>
      <c r="D43" s="34"/>
      <c r="E43" s="34"/>
      <c r="F43" s="34"/>
      <c r="G43" s="34"/>
      <c r="H43" s="34"/>
      <c r="I43" s="34"/>
      <c r="J43" s="34"/>
      <c r="K43" s="34"/>
      <c r="L43" s="35"/>
    </row>
    <row r="44" spans="2:18" ht="90.75" thickBot="1">
      <c r="B44" s="3">
        <v>27</v>
      </c>
      <c r="C44" s="4" t="s">
        <v>74</v>
      </c>
      <c r="D44" s="5" t="s">
        <v>75</v>
      </c>
      <c r="E44" s="6">
        <v>400000</v>
      </c>
      <c r="F44" s="6">
        <f t="shared" ref="F44:K44" si="17">F25</f>
        <v>409643.08142859075</v>
      </c>
      <c r="G44" s="6">
        <f t="shared" si="17"/>
        <v>422494.52452689101</v>
      </c>
      <c r="H44" s="6">
        <f t="shared" si="17"/>
        <v>439807.24668321194</v>
      </c>
      <c r="I44" s="6">
        <f t="shared" si="17"/>
        <v>467170.80247575743</v>
      </c>
      <c r="J44" s="6">
        <f t="shared" si="17"/>
        <v>512001.88295870303</v>
      </c>
      <c r="K44" s="6">
        <f t="shared" si="17"/>
        <v>548841.55339927156</v>
      </c>
      <c r="L44" s="5" t="s">
        <v>16</v>
      </c>
    </row>
    <row r="45" spans="2:18" ht="30.75" thickBot="1">
      <c r="B45" s="3">
        <v>28</v>
      </c>
      <c r="C45" s="4" t="s">
        <v>76</v>
      </c>
      <c r="D45" s="5" t="s">
        <v>77</v>
      </c>
      <c r="E45" s="6">
        <v>400000</v>
      </c>
      <c r="F45" s="6">
        <f t="shared" ref="F45:K45" si="18">F25</f>
        <v>409643.08142859075</v>
      </c>
      <c r="G45" s="6">
        <f t="shared" si="18"/>
        <v>422494.52452689101</v>
      </c>
      <c r="H45" s="6">
        <f t="shared" si="18"/>
        <v>439807.24668321194</v>
      </c>
      <c r="I45" s="6">
        <f t="shared" si="18"/>
        <v>467170.80247575743</v>
      </c>
      <c r="J45" s="6">
        <f t="shared" si="18"/>
        <v>512001.88295870303</v>
      </c>
      <c r="K45" s="6">
        <f t="shared" si="18"/>
        <v>548841.55339927156</v>
      </c>
      <c r="L45" s="5" t="s">
        <v>16</v>
      </c>
    </row>
    <row r="46" spans="2:18" ht="45.75" thickBot="1">
      <c r="B46" s="3">
        <v>29</v>
      </c>
      <c r="C46" s="4" t="s">
        <v>78</v>
      </c>
      <c r="D46" s="5" t="s">
        <v>79</v>
      </c>
      <c r="E46" s="6">
        <v>40000</v>
      </c>
      <c r="F46" s="6">
        <f t="shared" ref="F46:K46" si="19">F24</f>
        <v>40964.308142859081</v>
      </c>
      <c r="G46" s="6">
        <f t="shared" si="19"/>
        <v>42249.452452689104</v>
      </c>
      <c r="H46" s="6">
        <f t="shared" si="19"/>
        <v>43980.7246683212</v>
      </c>
      <c r="I46" s="6">
        <f t="shared" si="19"/>
        <v>46717.080247575745</v>
      </c>
      <c r="J46" s="6">
        <f t="shared" si="19"/>
        <v>51200.188295870299</v>
      </c>
      <c r="K46" s="6">
        <f t="shared" si="19"/>
        <v>54884.155339927158</v>
      </c>
      <c r="L46" s="5" t="s">
        <v>16</v>
      </c>
    </row>
    <row r="47" spans="2:18" ht="105.75" thickBot="1">
      <c r="B47" s="3">
        <v>30</v>
      </c>
      <c r="C47" s="4" t="s">
        <v>80</v>
      </c>
      <c r="D47" s="5" t="s">
        <v>81</v>
      </c>
      <c r="E47" s="6">
        <v>40000</v>
      </c>
      <c r="F47" s="6">
        <f t="shared" ref="F47:K47" si="20">F24</f>
        <v>40964.308142859081</v>
      </c>
      <c r="G47" s="6">
        <f t="shared" si="20"/>
        <v>42249.452452689104</v>
      </c>
      <c r="H47" s="6">
        <f t="shared" si="20"/>
        <v>43980.7246683212</v>
      </c>
      <c r="I47" s="6">
        <f t="shared" si="20"/>
        <v>46717.080247575745</v>
      </c>
      <c r="J47" s="6">
        <f t="shared" si="20"/>
        <v>51200.188295870299</v>
      </c>
      <c r="K47" s="6">
        <f t="shared" si="20"/>
        <v>54884.155339927158</v>
      </c>
      <c r="L47" s="5" t="s">
        <v>16</v>
      </c>
    </row>
    <row r="48" spans="2:18" ht="16.5" thickBot="1">
      <c r="B48" s="33" t="s">
        <v>82</v>
      </c>
      <c r="C48" s="34"/>
      <c r="D48" s="34"/>
      <c r="E48" s="34"/>
      <c r="F48" s="34"/>
      <c r="G48" s="34"/>
      <c r="H48" s="34"/>
      <c r="I48" s="34"/>
      <c r="J48" s="34"/>
      <c r="K48" s="34"/>
      <c r="L48" s="35"/>
    </row>
    <row r="49" spans="2:18" ht="60.75" thickBot="1">
      <c r="B49" s="3">
        <v>31</v>
      </c>
      <c r="C49" s="4" t="s">
        <v>83</v>
      </c>
      <c r="D49" s="5" t="s">
        <v>84</v>
      </c>
      <c r="E49" s="8">
        <v>40000</v>
      </c>
      <c r="F49" s="8">
        <f t="shared" ref="F49:K49" si="21">F24</f>
        <v>40964.308142859081</v>
      </c>
      <c r="G49" s="8">
        <f t="shared" si="21"/>
        <v>42249.452452689104</v>
      </c>
      <c r="H49" s="8">
        <f t="shared" si="21"/>
        <v>43980.7246683212</v>
      </c>
      <c r="I49" s="8">
        <f t="shared" si="21"/>
        <v>46717.080247575745</v>
      </c>
      <c r="J49" s="8">
        <f t="shared" si="21"/>
        <v>51200.188295870299</v>
      </c>
      <c r="K49" s="8">
        <f t="shared" si="21"/>
        <v>54884.155339927158</v>
      </c>
      <c r="L49" s="5" t="s">
        <v>16</v>
      </c>
    </row>
    <row r="50" spans="2:18" ht="75.75" thickBot="1">
      <c r="B50" s="3">
        <v>32</v>
      </c>
      <c r="C50" s="4" t="s">
        <v>85</v>
      </c>
      <c r="D50" s="5" t="s">
        <v>86</v>
      </c>
      <c r="E50" s="6">
        <v>400000</v>
      </c>
      <c r="F50" s="6">
        <f t="shared" ref="F50:K50" si="22">F25</f>
        <v>409643.08142859075</v>
      </c>
      <c r="G50" s="6">
        <f t="shared" si="22"/>
        <v>422494.52452689101</v>
      </c>
      <c r="H50" s="6">
        <f t="shared" si="22"/>
        <v>439807.24668321194</v>
      </c>
      <c r="I50" s="6">
        <f t="shared" si="22"/>
        <v>467170.80247575743</v>
      </c>
      <c r="J50" s="6">
        <f t="shared" si="22"/>
        <v>512001.88295870303</v>
      </c>
      <c r="K50" s="6">
        <f t="shared" si="22"/>
        <v>548841.55339927156</v>
      </c>
      <c r="L50" s="5" t="s">
        <v>16</v>
      </c>
    </row>
    <row r="51" spans="2:18" ht="60.75" thickBot="1">
      <c r="B51" s="3">
        <v>33</v>
      </c>
      <c r="C51" s="4" t="s">
        <v>87</v>
      </c>
      <c r="D51" s="5" t="s">
        <v>88</v>
      </c>
      <c r="E51" s="6">
        <v>400000</v>
      </c>
      <c r="F51" s="6">
        <f t="shared" ref="F51:K51" si="23">F25</f>
        <v>409643.08142859075</v>
      </c>
      <c r="G51" s="6">
        <f t="shared" si="23"/>
        <v>422494.52452689101</v>
      </c>
      <c r="H51" s="6">
        <f t="shared" si="23"/>
        <v>439807.24668321194</v>
      </c>
      <c r="I51" s="6">
        <f t="shared" si="23"/>
        <v>467170.80247575743</v>
      </c>
      <c r="J51" s="6">
        <f t="shared" si="23"/>
        <v>512001.88295870303</v>
      </c>
      <c r="K51" s="6">
        <f t="shared" si="23"/>
        <v>548841.55339927156</v>
      </c>
      <c r="L51" s="5" t="s">
        <v>16</v>
      </c>
    </row>
    <row r="52" spans="2:18" ht="120.75" thickBot="1">
      <c r="B52" s="3">
        <v>34</v>
      </c>
      <c r="C52" s="4" t="s">
        <v>89</v>
      </c>
      <c r="D52" s="5" t="s">
        <v>88</v>
      </c>
      <c r="E52" s="6">
        <v>40000</v>
      </c>
      <c r="F52" s="6">
        <f t="shared" ref="F52:K52" si="24">F24</f>
        <v>40964.308142859081</v>
      </c>
      <c r="G52" s="6">
        <f t="shared" si="24"/>
        <v>42249.452452689104</v>
      </c>
      <c r="H52" s="6">
        <f t="shared" si="24"/>
        <v>43980.7246683212</v>
      </c>
      <c r="I52" s="6">
        <f t="shared" si="24"/>
        <v>46717.080247575745</v>
      </c>
      <c r="J52" s="6">
        <f t="shared" si="24"/>
        <v>51200.188295870299</v>
      </c>
      <c r="K52" s="6">
        <f t="shared" si="24"/>
        <v>54884.155339927158</v>
      </c>
      <c r="L52" s="5" t="s">
        <v>16</v>
      </c>
    </row>
    <row r="53" spans="2:18" ht="135.75" thickBot="1">
      <c r="B53" s="3">
        <v>35</v>
      </c>
      <c r="C53" s="4" t="s">
        <v>90</v>
      </c>
      <c r="D53" s="5" t="s">
        <v>91</v>
      </c>
      <c r="E53" s="6">
        <v>400000</v>
      </c>
      <c r="F53" s="6">
        <f t="shared" ref="F53:K53" si="25">F25</f>
        <v>409643.08142859075</v>
      </c>
      <c r="G53" s="6">
        <f t="shared" si="25"/>
        <v>422494.52452689101</v>
      </c>
      <c r="H53" s="6">
        <f t="shared" si="25"/>
        <v>439807.24668321194</v>
      </c>
      <c r="I53" s="6">
        <f t="shared" si="25"/>
        <v>467170.80247575743</v>
      </c>
      <c r="J53" s="6">
        <f t="shared" si="25"/>
        <v>512001.88295870303</v>
      </c>
      <c r="K53" s="6">
        <f t="shared" si="25"/>
        <v>548841.55339927156</v>
      </c>
      <c r="L53" s="5" t="s">
        <v>16</v>
      </c>
    </row>
    <row r="54" spans="2:18" ht="60.75" thickBot="1">
      <c r="B54" s="3">
        <v>36</v>
      </c>
      <c r="C54" s="4" t="s">
        <v>92</v>
      </c>
      <c r="D54" s="5" t="s">
        <v>93</v>
      </c>
      <c r="E54" s="6">
        <v>40000</v>
      </c>
      <c r="F54" s="6">
        <f t="shared" ref="F54:K54" si="26">F24</f>
        <v>40964.308142859081</v>
      </c>
      <c r="G54" s="6">
        <f t="shared" si="26"/>
        <v>42249.452452689104</v>
      </c>
      <c r="H54" s="6">
        <f t="shared" si="26"/>
        <v>43980.7246683212</v>
      </c>
      <c r="I54" s="6">
        <f t="shared" si="26"/>
        <v>46717.080247575745</v>
      </c>
      <c r="J54" s="6">
        <f t="shared" si="26"/>
        <v>51200.188295870299</v>
      </c>
      <c r="K54" s="6">
        <f t="shared" si="26"/>
        <v>54884.155339927158</v>
      </c>
      <c r="L54" s="5" t="s">
        <v>16</v>
      </c>
    </row>
    <row r="55" spans="2:18" ht="60.75" thickBot="1">
      <c r="B55" s="3">
        <v>37</v>
      </c>
      <c r="C55" s="4" t="s">
        <v>94</v>
      </c>
      <c r="D55" s="5" t="s">
        <v>95</v>
      </c>
      <c r="E55" s="6">
        <v>400000</v>
      </c>
      <c r="F55" s="6">
        <f t="shared" ref="F55:K55" si="27">F53</f>
        <v>409643.08142859075</v>
      </c>
      <c r="G55" s="6">
        <f t="shared" si="27"/>
        <v>422494.52452689101</v>
      </c>
      <c r="H55" s="6">
        <f t="shared" si="27"/>
        <v>439807.24668321194</v>
      </c>
      <c r="I55" s="6">
        <f t="shared" si="27"/>
        <v>467170.80247575743</v>
      </c>
      <c r="J55" s="6">
        <f t="shared" si="27"/>
        <v>512001.88295870303</v>
      </c>
      <c r="K55" s="6">
        <f t="shared" si="27"/>
        <v>548841.55339927156</v>
      </c>
      <c r="L55" s="5" t="s">
        <v>16</v>
      </c>
    </row>
    <row r="56" spans="2:18" ht="16.5" thickBot="1">
      <c r="B56" s="33" t="s">
        <v>96</v>
      </c>
      <c r="C56" s="34"/>
      <c r="D56" s="34"/>
      <c r="E56" s="34"/>
      <c r="F56" s="34"/>
      <c r="G56" s="34"/>
      <c r="H56" s="34"/>
      <c r="I56" s="34"/>
      <c r="J56" s="34"/>
      <c r="K56" s="34"/>
      <c r="L56" s="35"/>
    </row>
    <row r="57" spans="2:18" ht="75.75" thickBot="1">
      <c r="B57" s="3">
        <v>38</v>
      </c>
      <c r="C57" s="4" t="s">
        <v>97</v>
      </c>
      <c r="D57" s="5" t="s">
        <v>98</v>
      </c>
      <c r="E57" s="6">
        <v>4000000</v>
      </c>
      <c r="F57" s="6">
        <f t="shared" ref="F57:K57" si="28">F35</f>
        <v>4096430.8142859079</v>
      </c>
      <c r="G57" s="6">
        <f t="shared" si="28"/>
        <v>4224945.2452689102</v>
      </c>
      <c r="H57" s="6">
        <f t="shared" si="28"/>
        <v>4398072.46683212</v>
      </c>
      <c r="I57" s="6">
        <f t="shared" si="28"/>
        <v>4671708.0247575743</v>
      </c>
      <c r="J57" s="6">
        <f t="shared" si="28"/>
        <v>5120018.8295870302</v>
      </c>
      <c r="K57" s="6">
        <f t="shared" si="28"/>
        <v>5488415.5339927152</v>
      </c>
      <c r="L57" s="5" t="s">
        <v>16</v>
      </c>
    </row>
    <row r="58" spans="2:18" ht="90.75" thickBot="1">
      <c r="B58" s="3">
        <v>39</v>
      </c>
      <c r="C58" s="4" t="s">
        <v>99</v>
      </c>
      <c r="D58" s="5" t="s">
        <v>100</v>
      </c>
      <c r="E58" s="6">
        <v>4000000</v>
      </c>
      <c r="F58" s="6">
        <f t="shared" ref="F58:K58" si="29">F35</f>
        <v>4096430.8142859079</v>
      </c>
      <c r="G58" s="6">
        <f t="shared" si="29"/>
        <v>4224945.2452689102</v>
      </c>
      <c r="H58" s="6">
        <f t="shared" si="29"/>
        <v>4398072.46683212</v>
      </c>
      <c r="I58" s="6">
        <f t="shared" si="29"/>
        <v>4671708.0247575743</v>
      </c>
      <c r="J58" s="6">
        <f t="shared" si="29"/>
        <v>5120018.8295870302</v>
      </c>
      <c r="K58" s="6">
        <f t="shared" si="29"/>
        <v>5488415.5339927152</v>
      </c>
      <c r="L58" s="5" t="s">
        <v>16</v>
      </c>
    </row>
    <row r="59" spans="2:18" ht="31.5" customHeight="1" thickBot="1">
      <c r="B59" s="33" t="s">
        <v>101</v>
      </c>
      <c r="C59" s="34"/>
      <c r="D59" s="34"/>
      <c r="E59" s="34"/>
      <c r="F59" s="34"/>
      <c r="G59" s="34"/>
      <c r="H59" s="34"/>
      <c r="I59" s="34"/>
      <c r="J59" s="34"/>
      <c r="K59" s="34"/>
      <c r="L59" s="35"/>
    </row>
    <row r="60" spans="2:18" ht="120.75" thickBot="1">
      <c r="B60" s="3">
        <v>40</v>
      </c>
      <c r="C60" s="4" t="s">
        <v>102</v>
      </c>
      <c r="D60" s="5" t="s">
        <v>103</v>
      </c>
      <c r="E60" s="5" t="s">
        <v>104</v>
      </c>
      <c r="F60" s="28">
        <f t="shared" ref="F60:K60" si="30">2781517.03*M60</f>
        <v>2848573.0180382547</v>
      </c>
      <c r="G60" s="28">
        <f t="shared" si="30"/>
        <v>2937939.28763325</v>
      </c>
      <c r="H60" s="28">
        <f t="shared" si="30"/>
        <v>3058328.3664169125</v>
      </c>
      <c r="I60" s="28">
        <f t="shared" si="30"/>
        <v>3248608.8575127134</v>
      </c>
      <c r="J60" s="28">
        <f t="shared" si="30"/>
        <v>3560354.8921042476</v>
      </c>
      <c r="K60" s="28">
        <f t="shared" si="30"/>
        <v>3816530.3188793203</v>
      </c>
      <c r="L60" s="5" t="s">
        <v>16</v>
      </c>
      <c r="M60">
        <v>1.024107703571477</v>
      </c>
      <c r="N60">
        <v>1.0562363113172275</v>
      </c>
      <c r="O60">
        <v>1.0995181167080299</v>
      </c>
      <c r="P60">
        <v>1.1679270061893936</v>
      </c>
      <c r="Q60">
        <v>1.2800047073967575</v>
      </c>
      <c r="R60">
        <v>1.3721038834981789</v>
      </c>
    </row>
    <row r="61" spans="2:18" ht="31.5" customHeight="1" thickBot="1">
      <c r="B61" s="33" t="s">
        <v>105</v>
      </c>
      <c r="C61" s="34"/>
      <c r="D61" s="34"/>
      <c r="E61" s="34"/>
      <c r="F61" s="34"/>
      <c r="G61" s="34"/>
      <c r="H61" s="34"/>
      <c r="I61" s="34"/>
      <c r="J61" s="34"/>
      <c r="K61" s="34"/>
      <c r="L61" s="35"/>
    </row>
    <row r="62" spans="2:18" ht="60.75" thickBot="1">
      <c r="B62" s="3">
        <v>41</v>
      </c>
      <c r="C62" s="4" t="s">
        <v>106</v>
      </c>
      <c r="D62" s="5" t="s">
        <v>107</v>
      </c>
      <c r="E62" s="6">
        <v>40000</v>
      </c>
      <c r="F62" s="6">
        <f t="shared" ref="F62:K62" si="31">F24</f>
        <v>40964.308142859081</v>
      </c>
      <c r="G62" s="6">
        <f t="shared" si="31"/>
        <v>42249.452452689104</v>
      </c>
      <c r="H62" s="6">
        <f t="shared" si="31"/>
        <v>43980.7246683212</v>
      </c>
      <c r="I62" s="6">
        <f t="shared" si="31"/>
        <v>46717.080247575745</v>
      </c>
      <c r="J62" s="6">
        <f t="shared" si="31"/>
        <v>51200.188295870299</v>
      </c>
      <c r="K62" s="6">
        <f t="shared" si="31"/>
        <v>54884.155339927158</v>
      </c>
      <c r="L62" s="5" t="s">
        <v>16</v>
      </c>
    </row>
    <row r="63" spans="2:18" ht="60.75" thickBot="1">
      <c r="B63" s="3">
        <v>42</v>
      </c>
      <c r="C63" s="4" t="s">
        <v>108</v>
      </c>
      <c r="D63" s="5" t="s">
        <v>109</v>
      </c>
      <c r="E63" s="6">
        <v>40000</v>
      </c>
      <c r="F63" s="6">
        <f t="shared" ref="F63:K63" si="32">F24</f>
        <v>40964.308142859081</v>
      </c>
      <c r="G63" s="6">
        <f t="shared" si="32"/>
        <v>42249.452452689104</v>
      </c>
      <c r="H63" s="6">
        <f t="shared" si="32"/>
        <v>43980.7246683212</v>
      </c>
      <c r="I63" s="6">
        <f t="shared" si="32"/>
        <v>46717.080247575745</v>
      </c>
      <c r="J63" s="6">
        <f t="shared" si="32"/>
        <v>51200.188295870299</v>
      </c>
      <c r="K63" s="6">
        <f t="shared" si="32"/>
        <v>54884.155339927158</v>
      </c>
      <c r="L63" s="5" t="s">
        <v>16</v>
      </c>
    </row>
    <row r="64" spans="2:18" ht="75.75" thickBot="1">
      <c r="B64" s="3">
        <v>43</v>
      </c>
      <c r="C64" s="4" t="s">
        <v>110</v>
      </c>
      <c r="D64" s="5" t="s">
        <v>111</v>
      </c>
      <c r="E64" s="6">
        <v>400000</v>
      </c>
      <c r="F64" s="6">
        <f t="shared" ref="F64:K64" si="33">F53</f>
        <v>409643.08142859075</v>
      </c>
      <c r="G64" s="6">
        <f t="shared" si="33"/>
        <v>422494.52452689101</v>
      </c>
      <c r="H64" s="6">
        <f t="shared" si="33"/>
        <v>439807.24668321194</v>
      </c>
      <c r="I64" s="6">
        <f t="shared" si="33"/>
        <v>467170.80247575743</v>
      </c>
      <c r="J64" s="6">
        <f t="shared" si="33"/>
        <v>512001.88295870303</v>
      </c>
      <c r="K64" s="6">
        <f t="shared" si="33"/>
        <v>548841.55339927156</v>
      </c>
      <c r="L64" s="5" t="s">
        <v>16</v>
      </c>
    </row>
    <row r="65" spans="2:12" ht="75.75" thickBot="1">
      <c r="B65" s="3">
        <v>44</v>
      </c>
      <c r="C65" s="4" t="s">
        <v>112</v>
      </c>
      <c r="D65" s="5" t="s">
        <v>113</v>
      </c>
      <c r="E65" s="6">
        <v>40000</v>
      </c>
      <c r="F65" s="6">
        <f t="shared" ref="F65:K65" si="34">F24</f>
        <v>40964.308142859081</v>
      </c>
      <c r="G65" s="6">
        <f t="shared" si="34"/>
        <v>42249.452452689104</v>
      </c>
      <c r="H65" s="6">
        <f t="shared" si="34"/>
        <v>43980.7246683212</v>
      </c>
      <c r="I65" s="6">
        <f t="shared" si="34"/>
        <v>46717.080247575745</v>
      </c>
      <c r="J65" s="6">
        <f t="shared" si="34"/>
        <v>51200.188295870299</v>
      </c>
      <c r="K65" s="6">
        <f t="shared" si="34"/>
        <v>54884.155339927158</v>
      </c>
      <c r="L65" s="5" t="s">
        <v>16</v>
      </c>
    </row>
    <row r="66" spans="2:12" ht="45.75" thickBot="1">
      <c r="B66" s="3">
        <v>45</v>
      </c>
      <c r="C66" s="4" t="s">
        <v>114</v>
      </c>
      <c r="D66" s="5" t="s">
        <v>115</v>
      </c>
      <c r="E66" s="6">
        <v>400000</v>
      </c>
      <c r="F66" s="6">
        <f t="shared" ref="F66:K66" si="35">F53</f>
        <v>409643.08142859075</v>
      </c>
      <c r="G66" s="6">
        <f t="shared" si="35"/>
        <v>422494.52452689101</v>
      </c>
      <c r="H66" s="6">
        <f t="shared" si="35"/>
        <v>439807.24668321194</v>
      </c>
      <c r="I66" s="6">
        <f t="shared" si="35"/>
        <v>467170.80247575743</v>
      </c>
      <c r="J66" s="6">
        <f t="shared" si="35"/>
        <v>512001.88295870303</v>
      </c>
      <c r="K66" s="6">
        <f t="shared" si="35"/>
        <v>548841.55339927156</v>
      </c>
      <c r="L66" s="5" t="s">
        <v>16</v>
      </c>
    </row>
    <row r="67" spans="2:12" ht="60.75" thickBot="1">
      <c r="B67" s="3">
        <v>46</v>
      </c>
      <c r="C67" s="4" t="s">
        <v>116</v>
      </c>
      <c r="D67" s="5" t="s">
        <v>117</v>
      </c>
      <c r="E67" s="6">
        <v>4000000</v>
      </c>
      <c r="F67" s="6">
        <f t="shared" ref="F67:K67" si="36">F35</f>
        <v>4096430.8142859079</v>
      </c>
      <c r="G67" s="6">
        <f t="shared" si="36"/>
        <v>4224945.2452689102</v>
      </c>
      <c r="H67" s="6">
        <f t="shared" si="36"/>
        <v>4398072.46683212</v>
      </c>
      <c r="I67" s="6">
        <f t="shared" si="36"/>
        <v>4671708.0247575743</v>
      </c>
      <c r="J67" s="6">
        <f t="shared" si="36"/>
        <v>5120018.8295870302</v>
      </c>
      <c r="K67" s="6">
        <f t="shared" si="36"/>
        <v>5488415.5339927152</v>
      </c>
      <c r="L67" s="5" t="s">
        <v>16</v>
      </c>
    </row>
    <row r="68" spans="2:12" ht="120.75" thickBot="1">
      <c r="B68" s="3">
        <v>47</v>
      </c>
      <c r="C68" s="4" t="s">
        <v>118</v>
      </c>
      <c r="D68" s="5" t="s">
        <v>119</v>
      </c>
      <c r="E68" s="6">
        <v>4000000</v>
      </c>
      <c r="F68" s="6">
        <f t="shared" ref="F68:K68" si="37">F35</f>
        <v>4096430.8142859079</v>
      </c>
      <c r="G68" s="6">
        <f t="shared" si="37"/>
        <v>4224945.2452689102</v>
      </c>
      <c r="H68" s="6">
        <f t="shared" si="37"/>
        <v>4398072.46683212</v>
      </c>
      <c r="I68" s="6">
        <f t="shared" si="37"/>
        <v>4671708.0247575743</v>
      </c>
      <c r="J68" s="6">
        <f t="shared" si="37"/>
        <v>5120018.8295870302</v>
      </c>
      <c r="K68" s="6">
        <f t="shared" si="37"/>
        <v>5488415.5339927152</v>
      </c>
      <c r="L68" s="5" t="s">
        <v>16</v>
      </c>
    </row>
    <row r="69" spans="2:12" ht="45.75" thickBot="1">
      <c r="B69" s="3">
        <v>48</v>
      </c>
      <c r="C69" s="4" t="s">
        <v>120</v>
      </c>
      <c r="D69" s="5" t="s">
        <v>121</v>
      </c>
      <c r="E69" s="6">
        <v>400000</v>
      </c>
      <c r="F69" s="6">
        <f t="shared" ref="F69:K69" si="38">F53</f>
        <v>409643.08142859075</v>
      </c>
      <c r="G69" s="6">
        <f t="shared" si="38"/>
        <v>422494.52452689101</v>
      </c>
      <c r="H69" s="6">
        <f t="shared" si="38"/>
        <v>439807.24668321194</v>
      </c>
      <c r="I69" s="6">
        <f t="shared" si="38"/>
        <v>467170.80247575743</v>
      </c>
      <c r="J69" s="6">
        <f t="shared" si="38"/>
        <v>512001.88295870303</v>
      </c>
      <c r="K69" s="6">
        <f t="shared" si="38"/>
        <v>548841.55339927156</v>
      </c>
      <c r="L69" s="5" t="s">
        <v>16</v>
      </c>
    </row>
    <row r="70" spans="2:12" ht="195.75" thickBot="1">
      <c r="B70" s="3">
        <v>49</v>
      </c>
      <c r="C70" s="4" t="s">
        <v>122</v>
      </c>
      <c r="D70" s="5" t="s">
        <v>123</v>
      </c>
      <c r="E70" s="6">
        <v>4000000</v>
      </c>
      <c r="F70" s="6">
        <f t="shared" ref="F70:K70" si="39">F35</f>
        <v>4096430.8142859079</v>
      </c>
      <c r="G70" s="6">
        <f t="shared" si="39"/>
        <v>4224945.2452689102</v>
      </c>
      <c r="H70" s="6">
        <f t="shared" si="39"/>
        <v>4398072.46683212</v>
      </c>
      <c r="I70" s="6">
        <f t="shared" si="39"/>
        <v>4671708.0247575743</v>
      </c>
      <c r="J70" s="6">
        <f t="shared" si="39"/>
        <v>5120018.8295870302</v>
      </c>
      <c r="K70" s="6">
        <f t="shared" si="39"/>
        <v>5488415.5339927152</v>
      </c>
      <c r="L70" s="5" t="s">
        <v>16</v>
      </c>
    </row>
    <row r="71" spans="2:12" ht="60.75" thickBot="1">
      <c r="B71" s="3">
        <v>50</v>
      </c>
      <c r="C71" s="4" t="s">
        <v>124</v>
      </c>
      <c r="D71" s="5" t="s">
        <v>125</v>
      </c>
      <c r="E71" s="6">
        <v>40000</v>
      </c>
      <c r="F71" s="6">
        <f t="shared" ref="F71:K71" si="40">F62</f>
        <v>40964.308142859081</v>
      </c>
      <c r="G71" s="6">
        <f t="shared" si="40"/>
        <v>42249.452452689104</v>
      </c>
      <c r="H71" s="6">
        <f t="shared" si="40"/>
        <v>43980.7246683212</v>
      </c>
      <c r="I71" s="6">
        <f t="shared" si="40"/>
        <v>46717.080247575745</v>
      </c>
      <c r="J71" s="6">
        <f t="shared" si="40"/>
        <v>51200.188295870299</v>
      </c>
      <c r="K71" s="6">
        <f t="shared" si="40"/>
        <v>54884.155339927158</v>
      </c>
      <c r="L71" s="5" t="s">
        <v>16</v>
      </c>
    </row>
    <row r="72" spans="2:12" ht="90.75" thickBot="1">
      <c r="B72" s="3">
        <v>51</v>
      </c>
      <c r="C72" s="4" t="s">
        <v>126</v>
      </c>
      <c r="D72" s="5" t="s">
        <v>127</v>
      </c>
      <c r="E72" s="6">
        <v>40000</v>
      </c>
      <c r="F72" s="6">
        <f t="shared" ref="F72:K72" si="41">F24</f>
        <v>40964.308142859081</v>
      </c>
      <c r="G72" s="6">
        <f t="shared" si="41"/>
        <v>42249.452452689104</v>
      </c>
      <c r="H72" s="6">
        <f t="shared" si="41"/>
        <v>43980.7246683212</v>
      </c>
      <c r="I72" s="6">
        <f t="shared" si="41"/>
        <v>46717.080247575745</v>
      </c>
      <c r="J72" s="6">
        <f t="shared" si="41"/>
        <v>51200.188295870299</v>
      </c>
      <c r="K72" s="6">
        <f t="shared" si="41"/>
        <v>54884.155339927158</v>
      </c>
      <c r="L72" s="5" t="s">
        <v>16</v>
      </c>
    </row>
    <row r="73" spans="2:12" ht="16.5" thickBot="1">
      <c r="B73" s="33" t="s">
        <v>128</v>
      </c>
      <c r="C73" s="34"/>
      <c r="D73" s="34"/>
      <c r="E73" s="34"/>
      <c r="F73" s="34"/>
      <c r="G73" s="34"/>
      <c r="H73" s="34"/>
      <c r="I73" s="34"/>
      <c r="J73" s="34"/>
      <c r="K73" s="34"/>
      <c r="L73" s="35"/>
    </row>
    <row r="74" spans="2:12" ht="45.75" thickBot="1">
      <c r="B74" s="3">
        <v>52</v>
      </c>
      <c r="C74" s="4" t="s">
        <v>129</v>
      </c>
      <c r="D74" s="5" t="s">
        <v>130</v>
      </c>
      <c r="E74" s="6">
        <v>400000</v>
      </c>
      <c r="F74" s="6">
        <f t="shared" ref="F74:K74" si="42">F53</f>
        <v>409643.08142859075</v>
      </c>
      <c r="G74" s="6">
        <f t="shared" si="42"/>
        <v>422494.52452689101</v>
      </c>
      <c r="H74" s="6">
        <f t="shared" si="42"/>
        <v>439807.24668321194</v>
      </c>
      <c r="I74" s="6">
        <f t="shared" si="42"/>
        <v>467170.80247575743</v>
      </c>
      <c r="J74" s="6">
        <f t="shared" si="42"/>
        <v>512001.88295870303</v>
      </c>
      <c r="K74" s="6">
        <f t="shared" si="42"/>
        <v>548841.55339927156</v>
      </c>
      <c r="L74" s="5" t="s">
        <v>131</v>
      </c>
    </row>
    <row r="75" spans="2:12" ht="30.75" thickBot="1">
      <c r="B75" s="3">
        <v>53</v>
      </c>
      <c r="C75" s="4" t="s">
        <v>132</v>
      </c>
      <c r="D75" s="5" t="s">
        <v>133</v>
      </c>
      <c r="E75" s="6">
        <v>400000</v>
      </c>
      <c r="F75" s="6">
        <f t="shared" ref="F75:K75" si="43">F53</f>
        <v>409643.08142859075</v>
      </c>
      <c r="G75" s="6">
        <f t="shared" si="43"/>
        <v>422494.52452689101</v>
      </c>
      <c r="H75" s="6">
        <f t="shared" si="43"/>
        <v>439807.24668321194</v>
      </c>
      <c r="I75" s="6">
        <f t="shared" si="43"/>
        <v>467170.80247575743</v>
      </c>
      <c r="J75" s="6">
        <f t="shared" si="43"/>
        <v>512001.88295870303</v>
      </c>
      <c r="K75" s="6">
        <f t="shared" si="43"/>
        <v>548841.55339927156</v>
      </c>
      <c r="L75" s="5" t="s">
        <v>131</v>
      </c>
    </row>
    <row r="76" spans="2:12" ht="75.75" thickBot="1">
      <c r="B76" s="3">
        <v>54</v>
      </c>
      <c r="C76" s="4" t="s">
        <v>134</v>
      </c>
      <c r="D76" s="5" t="s">
        <v>135</v>
      </c>
      <c r="E76" s="6">
        <v>400000</v>
      </c>
      <c r="F76" s="6">
        <f t="shared" ref="F76:K76" si="44">F53</f>
        <v>409643.08142859075</v>
      </c>
      <c r="G76" s="6">
        <f t="shared" si="44"/>
        <v>422494.52452689101</v>
      </c>
      <c r="H76" s="6">
        <f t="shared" si="44"/>
        <v>439807.24668321194</v>
      </c>
      <c r="I76" s="6">
        <f t="shared" si="44"/>
        <v>467170.80247575743</v>
      </c>
      <c r="J76" s="6">
        <f t="shared" si="44"/>
        <v>512001.88295870303</v>
      </c>
      <c r="K76" s="6">
        <f t="shared" si="44"/>
        <v>548841.55339927156</v>
      </c>
      <c r="L76" s="5" t="s">
        <v>16</v>
      </c>
    </row>
    <row r="77" spans="2:12" ht="60.75" thickBot="1">
      <c r="B77" s="3">
        <v>55</v>
      </c>
      <c r="C77" s="4" t="s">
        <v>136</v>
      </c>
      <c r="D77" s="5" t="s">
        <v>137</v>
      </c>
      <c r="E77" s="6">
        <v>400000</v>
      </c>
      <c r="F77" s="6">
        <f t="shared" ref="F77:K77" si="45">F53</f>
        <v>409643.08142859075</v>
      </c>
      <c r="G77" s="6">
        <f t="shared" si="45"/>
        <v>422494.52452689101</v>
      </c>
      <c r="H77" s="6">
        <f t="shared" si="45"/>
        <v>439807.24668321194</v>
      </c>
      <c r="I77" s="6">
        <f t="shared" si="45"/>
        <v>467170.80247575743</v>
      </c>
      <c r="J77" s="6">
        <f t="shared" si="45"/>
        <v>512001.88295870303</v>
      </c>
      <c r="K77" s="6">
        <f t="shared" si="45"/>
        <v>548841.55339927156</v>
      </c>
      <c r="L77" s="5" t="s">
        <v>16</v>
      </c>
    </row>
    <row r="78" spans="2:12" ht="90.75" thickBot="1">
      <c r="B78" s="3">
        <v>56</v>
      </c>
      <c r="C78" s="4" t="s">
        <v>138</v>
      </c>
      <c r="D78" s="5" t="s">
        <v>139</v>
      </c>
      <c r="E78" s="6">
        <v>400000</v>
      </c>
      <c r="F78" s="6">
        <f t="shared" ref="F78:K78" si="46">F53</f>
        <v>409643.08142859075</v>
      </c>
      <c r="G78" s="6">
        <f t="shared" si="46"/>
        <v>422494.52452689101</v>
      </c>
      <c r="H78" s="6">
        <f t="shared" si="46"/>
        <v>439807.24668321194</v>
      </c>
      <c r="I78" s="6">
        <f t="shared" si="46"/>
        <v>467170.80247575743</v>
      </c>
      <c r="J78" s="6">
        <f t="shared" si="46"/>
        <v>512001.88295870303</v>
      </c>
      <c r="K78" s="6">
        <f t="shared" si="46"/>
        <v>548841.55339927156</v>
      </c>
      <c r="L78" s="5" t="s">
        <v>16</v>
      </c>
    </row>
    <row r="79" spans="2:12" ht="90.75" thickBot="1">
      <c r="B79" s="3">
        <v>57</v>
      </c>
      <c r="C79" s="4" t="s">
        <v>140</v>
      </c>
      <c r="D79" s="5" t="s">
        <v>141</v>
      </c>
      <c r="E79" s="6">
        <v>400000</v>
      </c>
      <c r="F79" s="6">
        <f t="shared" ref="F79:K79" si="47">F53</f>
        <v>409643.08142859075</v>
      </c>
      <c r="G79" s="6">
        <f t="shared" si="47"/>
        <v>422494.52452689101</v>
      </c>
      <c r="H79" s="6">
        <f t="shared" si="47"/>
        <v>439807.24668321194</v>
      </c>
      <c r="I79" s="6">
        <f t="shared" si="47"/>
        <v>467170.80247575743</v>
      </c>
      <c r="J79" s="6">
        <f t="shared" si="47"/>
        <v>512001.88295870303</v>
      </c>
      <c r="K79" s="6">
        <f t="shared" si="47"/>
        <v>548841.55339927156</v>
      </c>
      <c r="L79" s="5" t="s">
        <v>16</v>
      </c>
    </row>
    <row r="80" spans="2:12" ht="16.5" thickBot="1">
      <c r="B80" s="33" t="s">
        <v>142</v>
      </c>
      <c r="C80" s="34"/>
      <c r="D80" s="34"/>
      <c r="E80" s="34"/>
      <c r="F80" s="34"/>
      <c r="G80" s="34"/>
      <c r="H80" s="34"/>
      <c r="I80" s="34"/>
      <c r="J80" s="34"/>
      <c r="K80" s="34"/>
      <c r="L80" s="35"/>
    </row>
    <row r="81" spans="2:12" ht="45.75" thickBot="1">
      <c r="B81" s="3">
        <v>58</v>
      </c>
      <c r="C81" s="4" t="s">
        <v>143</v>
      </c>
      <c r="D81" s="5" t="s">
        <v>144</v>
      </c>
      <c r="E81" s="6">
        <v>4000000</v>
      </c>
      <c r="F81" s="6">
        <f t="shared" ref="F81:K81" si="48">F35</f>
        <v>4096430.8142859079</v>
      </c>
      <c r="G81" s="6">
        <f t="shared" si="48"/>
        <v>4224945.2452689102</v>
      </c>
      <c r="H81" s="6">
        <f t="shared" si="48"/>
        <v>4398072.46683212</v>
      </c>
      <c r="I81" s="6">
        <f t="shared" si="48"/>
        <v>4671708.0247575743</v>
      </c>
      <c r="J81" s="6">
        <f t="shared" si="48"/>
        <v>5120018.8295870302</v>
      </c>
      <c r="K81" s="6">
        <f t="shared" si="48"/>
        <v>5488415.5339927152</v>
      </c>
      <c r="L81" s="5" t="s">
        <v>16</v>
      </c>
    </row>
    <row r="82" spans="2:12" ht="105.75" thickBot="1">
      <c r="B82" s="3">
        <v>59</v>
      </c>
      <c r="C82" s="4" t="s">
        <v>145</v>
      </c>
      <c r="D82" s="5" t="s">
        <v>146</v>
      </c>
      <c r="E82" s="6">
        <v>40000</v>
      </c>
      <c r="F82" s="6">
        <f t="shared" ref="F82:K82" si="49">F24</f>
        <v>40964.308142859081</v>
      </c>
      <c r="G82" s="6">
        <f t="shared" si="49"/>
        <v>42249.452452689104</v>
      </c>
      <c r="H82" s="6">
        <f t="shared" si="49"/>
        <v>43980.7246683212</v>
      </c>
      <c r="I82" s="6">
        <f t="shared" si="49"/>
        <v>46717.080247575745</v>
      </c>
      <c r="J82" s="6">
        <f t="shared" si="49"/>
        <v>51200.188295870299</v>
      </c>
      <c r="K82" s="6">
        <f t="shared" si="49"/>
        <v>54884.155339927158</v>
      </c>
      <c r="L82" s="5" t="s">
        <v>16</v>
      </c>
    </row>
    <row r="83" spans="2:12" ht="60.75" thickBot="1">
      <c r="B83" s="3">
        <v>60</v>
      </c>
      <c r="C83" s="4" t="s">
        <v>147</v>
      </c>
      <c r="D83" s="5" t="s">
        <v>148</v>
      </c>
      <c r="E83" s="6">
        <v>40000</v>
      </c>
      <c r="F83" s="6">
        <f t="shared" ref="F83:K83" si="50">F24</f>
        <v>40964.308142859081</v>
      </c>
      <c r="G83" s="6">
        <f t="shared" si="50"/>
        <v>42249.452452689104</v>
      </c>
      <c r="H83" s="6">
        <f t="shared" si="50"/>
        <v>43980.7246683212</v>
      </c>
      <c r="I83" s="6">
        <f t="shared" si="50"/>
        <v>46717.080247575745</v>
      </c>
      <c r="J83" s="6">
        <f t="shared" si="50"/>
        <v>51200.188295870299</v>
      </c>
      <c r="K83" s="6">
        <f t="shared" si="50"/>
        <v>54884.155339927158</v>
      </c>
      <c r="L83" s="5" t="s">
        <v>16</v>
      </c>
    </row>
    <row r="84" spans="2:12" ht="90.75" thickBot="1">
      <c r="B84" s="3">
        <v>61</v>
      </c>
      <c r="C84" s="4" t="s">
        <v>149</v>
      </c>
      <c r="D84" s="5" t="s">
        <v>150</v>
      </c>
      <c r="E84" s="6">
        <v>40000</v>
      </c>
      <c r="F84" s="6">
        <f t="shared" ref="F84:K84" si="51">F24</f>
        <v>40964.308142859081</v>
      </c>
      <c r="G84" s="6">
        <f t="shared" si="51"/>
        <v>42249.452452689104</v>
      </c>
      <c r="H84" s="6">
        <f t="shared" si="51"/>
        <v>43980.7246683212</v>
      </c>
      <c r="I84" s="6">
        <f t="shared" si="51"/>
        <v>46717.080247575745</v>
      </c>
      <c r="J84" s="6">
        <f t="shared" si="51"/>
        <v>51200.188295870299</v>
      </c>
      <c r="K84" s="6">
        <f t="shared" si="51"/>
        <v>54884.155339927158</v>
      </c>
      <c r="L84" s="5" t="s">
        <v>16</v>
      </c>
    </row>
    <row r="85" spans="2:12" ht="209.25" customHeight="1">
      <c r="B85" s="36">
        <v>62</v>
      </c>
      <c r="C85" s="38" t="s">
        <v>151</v>
      </c>
      <c r="D85" s="36" t="s">
        <v>152</v>
      </c>
      <c r="E85" s="31">
        <v>40000</v>
      </c>
      <c r="F85" s="29">
        <f t="shared" ref="F85:K85" si="52">F84</f>
        <v>40964.308142859081</v>
      </c>
      <c r="G85" s="29">
        <f t="shared" si="52"/>
        <v>42249.452452689104</v>
      </c>
      <c r="H85" s="29">
        <f t="shared" si="52"/>
        <v>43980.7246683212</v>
      </c>
      <c r="I85" s="29">
        <f t="shared" si="52"/>
        <v>46717.080247575745</v>
      </c>
      <c r="J85" s="29">
        <f t="shared" si="52"/>
        <v>51200.188295870299</v>
      </c>
      <c r="K85" s="29">
        <f t="shared" si="52"/>
        <v>54884.155339927158</v>
      </c>
      <c r="L85" s="36" t="s">
        <v>16</v>
      </c>
    </row>
    <row r="86" spans="2:12" ht="15.75" thickBot="1">
      <c r="B86" s="37"/>
      <c r="C86" s="39"/>
      <c r="D86" s="37"/>
      <c r="E86" s="32"/>
      <c r="F86" s="37"/>
      <c r="G86" s="37"/>
      <c r="H86" s="37"/>
      <c r="I86" s="37"/>
      <c r="J86" s="37"/>
      <c r="K86" s="37"/>
      <c r="L86" s="37"/>
    </row>
    <row r="87" spans="2:12" ht="179.25" customHeight="1">
      <c r="B87" s="36">
        <v>63</v>
      </c>
      <c r="C87" s="38" t="s">
        <v>153</v>
      </c>
      <c r="D87" s="36" t="s">
        <v>154</v>
      </c>
      <c r="E87" s="31">
        <v>40000</v>
      </c>
      <c r="F87" s="29">
        <f t="shared" ref="F87:K87" si="53">F24</f>
        <v>40964.308142859081</v>
      </c>
      <c r="G87" s="29">
        <f t="shared" si="53"/>
        <v>42249.452452689104</v>
      </c>
      <c r="H87" s="29">
        <f t="shared" si="53"/>
        <v>43980.7246683212</v>
      </c>
      <c r="I87" s="29">
        <f t="shared" si="53"/>
        <v>46717.080247575745</v>
      </c>
      <c r="J87" s="29">
        <f t="shared" si="53"/>
        <v>51200.188295870299</v>
      </c>
      <c r="K87" s="29">
        <f t="shared" si="53"/>
        <v>54884.155339927158</v>
      </c>
      <c r="L87" s="36" t="s">
        <v>16</v>
      </c>
    </row>
    <row r="88" spans="2:12" ht="15.75" thickBot="1">
      <c r="B88" s="37"/>
      <c r="C88" s="39"/>
      <c r="D88" s="37"/>
      <c r="E88" s="32"/>
      <c r="F88" s="30"/>
      <c r="G88" s="30"/>
      <c r="H88" s="30"/>
      <c r="I88" s="30"/>
      <c r="J88" s="30"/>
      <c r="K88" s="30"/>
      <c r="L88" s="37"/>
    </row>
    <row r="89" spans="2:12" ht="179.25" customHeight="1">
      <c r="B89" s="36">
        <v>64</v>
      </c>
      <c r="C89" s="38" t="s">
        <v>155</v>
      </c>
      <c r="D89" s="36" t="s">
        <v>152</v>
      </c>
      <c r="E89" s="31">
        <v>40000</v>
      </c>
      <c r="F89" s="29">
        <f t="shared" ref="F89:K89" si="54">F87</f>
        <v>40964.308142859081</v>
      </c>
      <c r="G89" s="29">
        <f t="shared" si="54"/>
        <v>42249.452452689104</v>
      </c>
      <c r="H89" s="29">
        <f t="shared" si="54"/>
        <v>43980.7246683212</v>
      </c>
      <c r="I89" s="29">
        <f t="shared" si="54"/>
        <v>46717.080247575745</v>
      </c>
      <c r="J89" s="29">
        <f t="shared" si="54"/>
        <v>51200.188295870299</v>
      </c>
      <c r="K89" s="29">
        <f t="shared" si="54"/>
        <v>54884.155339927158</v>
      </c>
      <c r="L89" s="36" t="s">
        <v>16</v>
      </c>
    </row>
    <row r="90" spans="2:12" ht="15.75" thickBot="1">
      <c r="B90" s="37"/>
      <c r="C90" s="39"/>
      <c r="D90" s="37"/>
      <c r="E90" s="32"/>
      <c r="F90" s="30"/>
      <c r="G90" s="30"/>
      <c r="H90" s="30"/>
      <c r="I90" s="30"/>
      <c r="J90" s="30"/>
      <c r="K90" s="30"/>
      <c r="L90" s="37"/>
    </row>
    <row r="91" spans="2:12" ht="239.25" customHeight="1">
      <c r="B91" s="36">
        <v>65</v>
      </c>
      <c r="C91" s="38" t="s">
        <v>156</v>
      </c>
      <c r="D91" s="36" t="s">
        <v>157</v>
      </c>
      <c r="E91" s="31">
        <v>40000</v>
      </c>
      <c r="F91" s="29">
        <f t="shared" ref="F91:K91" si="55">F89</f>
        <v>40964.308142859081</v>
      </c>
      <c r="G91" s="29">
        <f t="shared" si="55"/>
        <v>42249.452452689104</v>
      </c>
      <c r="H91" s="29">
        <f t="shared" si="55"/>
        <v>43980.7246683212</v>
      </c>
      <c r="I91" s="29">
        <f t="shared" si="55"/>
        <v>46717.080247575745</v>
      </c>
      <c r="J91" s="29">
        <f t="shared" si="55"/>
        <v>51200.188295870299</v>
      </c>
      <c r="K91" s="29">
        <f t="shared" si="55"/>
        <v>54884.155339927158</v>
      </c>
      <c r="L91" s="36" t="s">
        <v>16</v>
      </c>
    </row>
    <row r="92" spans="2:12" ht="15.75" thickBot="1">
      <c r="B92" s="37"/>
      <c r="C92" s="39"/>
      <c r="D92" s="37"/>
      <c r="E92" s="32"/>
      <c r="F92" s="30"/>
      <c r="G92" s="30"/>
      <c r="H92" s="30"/>
      <c r="I92" s="30"/>
      <c r="J92" s="30"/>
      <c r="K92" s="30"/>
      <c r="L92" s="37"/>
    </row>
    <row r="93" spans="2:12" ht="374.25" customHeight="1">
      <c r="B93" s="36">
        <v>66</v>
      </c>
      <c r="C93" s="38" t="s">
        <v>158</v>
      </c>
      <c r="D93" s="36" t="s">
        <v>159</v>
      </c>
      <c r="E93" s="36" t="s">
        <v>160</v>
      </c>
      <c r="F93" s="29">
        <f t="shared" ref="F93:K93" si="56">F89</f>
        <v>40964.308142859081</v>
      </c>
      <c r="G93" s="29">
        <f t="shared" si="56"/>
        <v>42249.452452689104</v>
      </c>
      <c r="H93" s="29">
        <f t="shared" si="56"/>
        <v>43980.7246683212</v>
      </c>
      <c r="I93" s="29">
        <f t="shared" si="56"/>
        <v>46717.080247575745</v>
      </c>
      <c r="J93" s="29">
        <f t="shared" si="56"/>
        <v>51200.188295870299</v>
      </c>
      <c r="K93" s="29">
        <f t="shared" si="56"/>
        <v>54884.155339927158</v>
      </c>
      <c r="L93" s="36" t="s">
        <v>16</v>
      </c>
    </row>
    <row r="94" spans="2:12" ht="15.75" thickBot="1">
      <c r="B94" s="37"/>
      <c r="C94" s="39"/>
      <c r="D94" s="37"/>
      <c r="E94" s="37"/>
      <c r="F94" s="30"/>
      <c r="G94" s="30"/>
      <c r="H94" s="30"/>
      <c r="I94" s="30"/>
      <c r="J94" s="30"/>
      <c r="K94" s="30"/>
      <c r="L94" s="37"/>
    </row>
    <row r="95" spans="2:12" ht="114.75" customHeight="1">
      <c r="B95" s="36">
        <v>67</v>
      </c>
      <c r="C95" s="38" t="s">
        <v>161</v>
      </c>
      <c r="D95" s="36" t="s">
        <v>162</v>
      </c>
      <c r="E95" s="31">
        <v>40000</v>
      </c>
      <c r="F95" s="29">
        <f t="shared" ref="F95:K95" si="57">F53</f>
        <v>409643.08142859075</v>
      </c>
      <c r="G95" s="29">
        <f t="shared" si="57"/>
        <v>422494.52452689101</v>
      </c>
      <c r="H95" s="29">
        <f t="shared" si="57"/>
        <v>439807.24668321194</v>
      </c>
      <c r="I95" s="29">
        <f t="shared" si="57"/>
        <v>467170.80247575743</v>
      </c>
      <c r="J95" s="29">
        <f t="shared" si="57"/>
        <v>512001.88295870303</v>
      </c>
      <c r="K95" s="29">
        <f t="shared" si="57"/>
        <v>548841.55339927156</v>
      </c>
      <c r="L95" s="36" t="s">
        <v>16</v>
      </c>
    </row>
    <row r="96" spans="2:12" ht="15.75" thickBot="1">
      <c r="B96" s="37"/>
      <c r="C96" s="39"/>
      <c r="D96" s="37"/>
      <c r="E96" s="32"/>
      <c r="F96" s="30"/>
      <c r="G96" s="30"/>
      <c r="H96" s="30"/>
      <c r="I96" s="30"/>
      <c r="J96" s="30"/>
      <c r="K96" s="30"/>
      <c r="L96" s="37"/>
    </row>
    <row r="97" spans="2:12">
      <c r="B97" s="36">
        <v>68</v>
      </c>
      <c r="C97" s="9"/>
      <c r="D97" s="36" t="s">
        <v>163</v>
      </c>
      <c r="E97" s="31">
        <v>400000</v>
      </c>
      <c r="F97" s="29">
        <f t="shared" ref="F97:K97" si="58">F53</f>
        <v>409643.08142859075</v>
      </c>
      <c r="G97" s="29">
        <f t="shared" si="58"/>
        <v>422494.52452689101</v>
      </c>
      <c r="H97" s="29">
        <f t="shared" si="58"/>
        <v>439807.24668321194</v>
      </c>
      <c r="I97" s="29">
        <f t="shared" si="58"/>
        <v>467170.80247575743</v>
      </c>
      <c r="J97" s="29">
        <f t="shared" si="58"/>
        <v>512001.88295870303</v>
      </c>
      <c r="K97" s="29">
        <f t="shared" si="58"/>
        <v>548841.55339927156</v>
      </c>
      <c r="L97" s="36" t="s">
        <v>16</v>
      </c>
    </row>
    <row r="98" spans="2:12" ht="120.75" thickBot="1">
      <c r="B98" s="37"/>
      <c r="C98" s="4" t="s">
        <v>164</v>
      </c>
      <c r="D98" s="37"/>
      <c r="E98" s="32"/>
      <c r="F98" s="30"/>
      <c r="G98" s="30"/>
      <c r="H98" s="30"/>
      <c r="I98" s="30"/>
      <c r="J98" s="30"/>
      <c r="K98" s="30"/>
      <c r="L98" s="37"/>
    </row>
    <row r="99" spans="2:12" ht="409.6" customHeight="1">
      <c r="B99" s="36">
        <v>69</v>
      </c>
      <c r="C99" s="38" t="s">
        <v>165</v>
      </c>
      <c r="D99" s="36" t="s">
        <v>166</v>
      </c>
      <c r="E99" s="31">
        <v>100000</v>
      </c>
      <c r="F99" s="31">
        <f t="shared" ref="F99:K99" si="59">E99*M60</f>
        <v>102410.77035714769</v>
      </c>
      <c r="G99" s="31">
        <f t="shared" si="59"/>
        <v>108169.97432118934</v>
      </c>
      <c r="H99" s="31">
        <f t="shared" si="59"/>
        <v>118934.84644999006</v>
      </c>
      <c r="I99" s="31">
        <f t="shared" si="59"/>
        <v>138907.21914593212</v>
      </c>
      <c r="J99" s="31">
        <f t="shared" si="59"/>
        <v>177801.89439818612</v>
      </c>
      <c r="K99" s="31">
        <f t="shared" si="59"/>
        <v>243962.66979708429</v>
      </c>
      <c r="L99" s="36" t="s">
        <v>167</v>
      </c>
    </row>
    <row r="100" spans="2:12" ht="15.75" thickBot="1">
      <c r="B100" s="37"/>
      <c r="C100" s="39"/>
      <c r="D100" s="37"/>
      <c r="E100" s="32"/>
      <c r="F100" s="32"/>
      <c r="G100" s="32"/>
      <c r="H100" s="32"/>
      <c r="I100" s="32"/>
      <c r="J100" s="32"/>
      <c r="K100" s="32"/>
      <c r="L100" s="37"/>
    </row>
    <row r="101" spans="2:12" ht="299.25" customHeight="1">
      <c r="B101" s="36">
        <v>70</v>
      </c>
      <c r="C101" s="38" t="s">
        <v>168</v>
      </c>
      <c r="D101" s="36" t="s">
        <v>169</v>
      </c>
      <c r="E101" s="31">
        <v>400000</v>
      </c>
      <c r="F101" s="29">
        <f t="shared" ref="F101:K101" si="60">F89</f>
        <v>40964.308142859081</v>
      </c>
      <c r="G101" s="29">
        <f t="shared" si="60"/>
        <v>42249.452452689104</v>
      </c>
      <c r="H101" s="29">
        <f t="shared" si="60"/>
        <v>43980.7246683212</v>
      </c>
      <c r="I101" s="29">
        <f t="shared" si="60"/>
        <v>46717.080247575745</v>
      </c>
      <c r="J101" s="29">
        <f t="shared" si="60"/>
        <v>51200.188295870299</v>
      </c>
      <c r="K101" s="29">
        <f t="shared" si="60"/>
        <v>54884.155339927158</v>
      </c>
      <c r="L101" s="36" t="s">
        <v>16</v>
      </c>
    </row>
    <row r="102" spans="2:12" ht="15.75" thickBot="1">
      <c r="B102" s="37"/>
      <c r="C102" s="39"/>
      <c r="D102" s="37"/>
      <c r="E102" s="32"/>
      <c r="F102" s="30"/>
      <c r="G102" s="30"/>
      <c r="H102" s="30"/>
      <c r="I102" s="30"/>
      <c r="J102" s="30"/>
      <c r="K102" s="30"/>
      <c r="L102" s="37"/>
    </row>
    <row r="103" spans="2:12" ht="119.25" customHeight="1">
      <c r="B103" s="36">
        <v>71</v>
      </c>
      <c r="C103" s="38" t="s">
        <v>170</v>
      </c>
      <c r="D103" s="36" t="s">
        <v>171</v>
      </c>
      <c r="E103" s="31">
        <v>40000</v>
      </c>
      <c r="F103" s="29">
        <f t="shared" ref="F103:K103" si="61">F89</f>
        <v>40964.308142859081</v>
      </c>
      <c r="G103" s="29">
        <f t="shared" si="61"/>
        <v>42249.452452689104</v>
      </c>
      <c r="H103" s="29">
        <f t="shared" si="61"/>
        <v>43980.7246683212</v>
      </c>
      <c r="I103" s="29">
        <f t="shared" si="61"/>
        <v>46717.080247575745</v>
      </c>
      <c r="J103" s="29">
        <f t="shared" si="61"/>
        <v>51200.188295870299</v>
      </c>
      <c r="K103" s="29">
        <f t="shared" si="61"/>
        <v>54884.155339927158</v>
      </c>
      <c r="L103" s="36" t="s">
        <v>16</v>
      </c>
    </row>
    <row r="104" spans="2:12" ht="15.75" thickBot="1">
      <c r="B104" s="37"/>
      <c r="C104" s="39"/>
      <c r="D104" s="37"/>
      <c r="E104" s="32"/>
      <c r="F104" s="30"/>
      <c r="G104" s="30"/>
      <c r="H104" s="30"/>
      <c r="I104" s="30"/>
      <c r="J104" s="30"/>
      <c r="K104" s="30"/>
      <c r="L104" s="37"/>
    </row>
    <row r="105" spans="2:12" ht="269.25" customHeight="1">
      <c r="B105" s="36">
        <v>72</v>
      </c>
      <c r="C105" s="38" t="s">
        <v>172</v>
      </c>
      <c r="D105" s="36" t="s">
        <v>173</v>
      </c>
      <c r="E105" s="47">
        <v>400000</v>
      </c>
      <c r="F105" s="29">
        <f t="shared" ref="F105:K105" si="62">F53</f>
        <v>409643.08142859075</v>
      </c>
      <c r="G105" s="29">
        <f t="shared" si="62"/>
        <v>422494.52452689101</v>
      </c>
      <c r="H105" s="29">
        <f t="shared" si="62"/>
        <v>439807.24668321194</v>
      </c>
      <c r="I105" s="29">
        <f t="shared" si="62"/>
        <v>467170.80247575743</v>
      </c>
      <c r="J105" s="29">
        <f t="shared" si="62"/>
        <v>512001.88295870303</v>
      </c>
      <c r="K105" s="29">
        <f t="shared" si="62"/>
        <v>548841.55339927156</v>
      </c>
      <c r="L105" s="36" t="s">
        <v>16</v>
      </c>
    </row>
    <row r="106" spans="2:12" ht="15.75" thickBot="1">
      <c r="B106" s="37"/>
      <c r="C106" s="39"/>
      <c r="D106" s="37"/>
      <c r="E106" s="48"/>
      <c r="F106" s="30"/>
      <c r="G106" s="30"/>
      <c r="H106" s="30"/>
      <c r="I106" s="30"/>
      <c r="J106" s="30"/>
      <c r="K106" s="30"/>
      <c r="L106" s="37"/>
    </row>
    <row r="107" spans="2:12" ht="344.25" customHeight="1">
      <c r="B107" s="36">
        <v>73</v>
      </c>
      <c r="C107" s="38" t="s">
        <v>174</v>
      </c>
      <c r="D107" s="36" t="s">
        <v>173</v>
      </c>
      <c r="E107" s="31">
        <v>400000</v>
      </c>
      <c r="F107" s="31">
        <f t="shared" ref="F107:K107" si="63">F25</f>
        <v>409643.08142859075</v>
      </c>
      <c r="G107" s="31">
        <f t="shared" si="63"/>
        <v>422494.52452689101</v>
      </c>
      <c r="H107" s="31">
        <f t="shared" si="63"/>
        <v>439807.24668321194</v>
      </c>
      <c r="I107" s="31">
        <f t="shared" si="63"/>
        <v>467170.80247575743</v>
      </c>
      <c r="J107" s="31">
        <f t="shared" si="63"/>
        <v>512001.88295870303</v>
      </c>
      <c r="K107" s="31">
        <f t="shared" si="63"/>
        <v>548841.55339927156</v>
      </c>
      <c r="L107" s="36" t="s">
        <v>16</v>
      </c>
    </row>
    <row r="108" spans="2:12" ht="15.75" thickBot="1">
      <c r="B108" s="37"/>
      <c r="C108" s="39"/>
      <c r="D108" s="37"/>
      <c r="E108" s="32"/>
      <c r="F108" s="32"/>
      <c r="G108" s="32"/>
      <c r="H108" s="32"/>
      <c r="I108" s="32"/>
      <c r="J108" s="32"/>
      <c r="K108" s="32"/>
      <c r="L108" s="37"/>
    </row>
    <row r="109" spans="2:12" ht="119.25" customHeight="1">
      <c r="B109" s="36">
        <v>74</v>
      </c>
      <c r="C109" s="38" t="s">
        <v>175</v>
      </c>
      <c r="D109" s="36" t="s">
        <v>176</v>
      </c>
      <c r="E109" s="36" t="s">
        <v>177</v>
      </c>
      <c r="F109" s="29">
        <f t="shared" ref="F109:K109" si="64">F89</f>
        <v>40964.308142859081</v>
      </c>
      <c r="G109" s="29">
        <f t="shared" si="64"/>
        <v>42249.452452689104</v>
      </c>
      <c r="H109" s="29">
        <f t="shared" si="64"/>
        <v>43980.7246683212</v>
      </c>
      <c r="I109" s="29">
        <f t="shared" si="64"/>
        <v>46717.080247575745</v>
      </c>
      <c r="J109" s="29">
        <f t="shared" si="64"/>
        <v>51200.188295870299</v>
      </c>
      <c r="K109" s="29">
        <f t="shared" si="64"/>
        <v>54884.155339927158</v>
      </c>
      <c r="L109" s="36" t="s">
        <v>16</v>
      </c>
    </row>
    <row r="110" spans="2:12">
      <c r="B110" s="40"/>
      <c r="C110" s="41"/>
      <c r="D110" s="40"/>
      <c r="E110" s="40"/>
      <c r="F110" s="46"/>
      <c r="G110" s="46"/>
      <c r="H110" s="46"/>
      <c r="I110" s="46"/>
      <c r="J110" s="46"/>
      <c r="K110" s="46"/>
      <c r="L110" s="40"/>
    </row>
    <row r="111" spans="2:12" ht="15.75" thickBot="1">
      <c r="B111" s="37"/>
      <c r="C111" s="39"/>
      <c r="D111" s="37"/>
      <c r="E111" s="37"/>
      <c r="F111" s="30"/>
      <c r="G111" s="30"/>
      <c r="H111" s="30"/>
      <c r="I111" s="30"/>
      <c r="J111" s="30"/>
      <c r="K111" s="30"/>
      <c r="L111" s="37"/>
    </row>
    <row r="112" spans="2:12" ht="314.25" customHeight="1">
      <c r="B112" s="36">
        <v>75</v>
      </c>
      <c r="C112" s="38" t="s">
        <v>178</v>
      </c>
      <c r="D112" s="36" t="s">
        <v>179</v>
      </c>
      <c r="E112" s="31">
        <v>400000</v>
      </c>
      <c r="F112" s="29">
        <f t="shared" ref="F112:K112" si="65">F53</f>
        <v>409643.08142859075</v>
      </c>
      <c r="G112" s="29">
        <f t="shared" si="65"/>
        <v>422494.52452689101</v>
      </c>
      <c r="H112" s="29">
        <f t="shared" si="65"/>
        <v>439807.24668321194</v>
      </c>
      <c r="I112" s="29">
        <f t="shared" si="65"/>
        <v>467170.80247575743</v>
      </c>
      <c r="J112" s="29">
        <f t="shared" si="65"/>
        <v>512001.88295870303</v>
      </c>
      <c r="K112" s="29">
        <f t="shared" si="65"/>
        <v>548841.55339927156</v>
      </c>
      <c r="L112" s="36" t="s">
        <v>16</v>
      </c>
    </row>
    <row r="113" spans="2:12" ht="15.75" thickBot="1">
      <c r="B113" s="37"/>
      <c r="C113" s="39"/>
      <c r="D113" s="37"/>
      <c r="E113" s="32"/>
      <c r="F113" s="30"/>
      <c r="G113" s="30"/>
      <c r="H113" s="30"/>
      <c r="I113" s="30"/>
      <c r="J113" s="30"/>
      <c r="K113" s="30"/>
      <c r="L113" s="37"/>
    </row>
    <row r="114" spans="2:12" ht="75.75" thickBot="1">
      <c r="B114" s="3">
        <v>76</v>
      </c>
      <c r="C114" s="4" t="s">
        <v>180</v>
      </c>
      <c r="D114" s="5" t="s">
        <v>173</v>
      </c>
      <c r="E114" s="5" t="s">
        <v>181</v>
      </c>
      <c r="F114" s="6">
        <f t="shared" ref="F114:K114" si="66">F89</f>
        <v>40964.308142859081</v>
      </c>
      <c r="G114" s="6">
        <f t="shared" si="66"/>
        <v>42249.452452689104</v>
      </c>
      <c r="H114" s="6">
        <f t="shared" si="66"/>
        <v>43980.7246683212</v>
      </c>
      <c r="I114" s="6">
        <f t="shared" si="66"/>
        <v>46717.080247575745</v>
      </c>
      <c r="J114" s="6">
        <f t="shared" si="66"/>
        <v>51200.188295870299</v>
      </c>
      <c r="K114" s="6">
        <f t="shared" si="66"/>
        <v>54884.155339927158</v>
      </c>
      <c r="L114" s="5" t="s">
        <v>16</v>
      </c>
    </row>
    <row r="115" spans="2:12" ht="31.5" customHeight="1" thickBot="1">
      <c r="B115" s="33" t="s">
        <v>182</v>
      </c>
      <c r="C115" s="34"/>
      <c r="D115" s="34"/>
      <c r="E115" s="34"/>
      <c r="F115" s="34"/>
      <c r="G115" s="34"/>
      <c r="H115" s="34"/>
      <c r="I115" s="34"/>
      <c r="J115" s="34"/>
      <c r="K115" s="34"/>
      <c r="L115" s="35"/>
    </row>
    <row r="116" spans="2:12" ht="75.75" thickBot="1">
      <c r="B116" s="3">
        <v>77</v>
      </c>
      <c r="C116" s="4" t="s">
        <v>183</v>
      </c>
      <c r="D116" s="5" t="s">
        <v>184</v>
      </c>
      <c r="E116" s="6">
        <v>40000</v>
      </c>
      <c r="F116" s="6">
        <f t="shared" ref="F116:K116" si="67">F89</f>
        <v>40964.308142859081</v>
      </c>
      <c r="G116" s="6">
        <f t="shared" si="67"/>
        <v>42249.452452689104</v>
      </c>
      <c r="H116" s="6">
        <f t="shared" si="67"/>
        <v>43980.7246683212</v>
      </c>
      <c r="I116" s="6">
        <f t="shared" si="67"/>
        <v>46717.080247575745</v>
      </c>
      <c r="J116" s="6">
        <f t="shared" si="67"/>
        <v>51200.188295870299</v>
      </c>
      <c r="K116" s="6">
        <f t="shared" si="67"/>
        <v>54884.155339927158</v>
      </c>
      <c r="L116" s="5" t="s">
        <v>16</v>
      </c>
    </row>
    <row r="117" spans="2:12" ht="45.75" thickBot="1">
      <c r="B117" s="3">
        <v>78</v>
      </c>
      <c r="C117" s="4" t="s">
        <v>185</v>
      </c>
      <c r="D117" s="5" t="s">
        <v>186</v>
      </c>
      <c r="E117" s="6">
        <v>40000</v>
      </c>
      <c r="F117" s="6">
        <f t="shared" ref="F117:K117" si="68">F89</f>
        <v>40964.308142859081</v>
      </c>
      <c r="G117" s="6">
        <f t="shared" si="68"/>
        <v>42249.452452689104</v>
      </c>
      <c r="H117" s="6">
        <f t="shared" si="68"/>
        <v>43980.7246683212</v>
      </c>
      <c r="I117" s="6">
        <f t="shared" si="68"/>
        <v>46717.080247575745</v>
      </c>
      <c r="J117" s="6">
        <f t="shared" si="68"/>
        <v>51200.188295870299</v>
      </c>
      <c r="K117" s="6">
        <f t="shared" si="68"/>
        <v>54884.155339927158</v>
      </c>
      <c r="L117" s="5" t="s">
        <v>16</v>
      </c>
    </row>
    <row r="118" spans="2:12" ht="60.75" thickBot="1">
      <c r="B118" s="3">
        <v>79</v>
      </c>
      <c r="C118" s="4" t="s">
        <v>187</v>
      </c>
      <c r="D118" s="5" t="s">
        <v>188</v>
      </c>
      <c r="E118" s="6">
        <v>40000</v>
      </c>
      <c r="F118" s="6">
        <f t="shared" ref="F118:K118" si="69">F89</f>
        <v>40964.308142859081</v>
      </c>
      <c r="G118" s="6">
        <f t="shared" si="69"/>
        <v>42249.452452689104</v>
      </c>
      <c r="H118" s="6">
        <f t="shared" si="69"/>
        <v>43980.7246683212</v>
      </c>
      <c r="I118" s="6">
        <f t="shared" si="69"/>
        <v>46717.080247575745</v>
      </c>
      <c r="J118" s="6">
        <f t="shared" si="69"/>
        <v>51200.188295870299</v>
      </c>
      <c r="K118" s="6">
        <f t="shared" si="69"/>
        <v>54884.155339927158</v>
      </c>
      <c r="L118" s="5" t="s">
        <v>16</v>
      </c>
    </row>
    <row r="119" spans="2:12" ht="90.75" thickBot="1">
      <c r="B119" s="3">
        <v>80</v>
      </c>
      <c r="C119" s="4" t="s">
        <v>189</v>
      </c>
      <c r="D119" s="5" t="s">
        <v>190</v>
      </c>
      <c r="E119" s="6">
        <v>400000</v>
      </c>
      <c r="F119" s="6">
        <f t="shared" ref="F119:K119" si="70">F53</f>
        <v>409643.08142859075</v>
      </c>
      <c r="G119" s="6">
        <f t="shared" si="70"/>
        <v>422494.52452689101</v>
      </c>
      <c r="H119" s="6">
        <f t="shared" si="70"/>
        <v>439807.24668321194</v>
      </c>
      <c r="I119" s="6">
        <f t="shared" si="70"/>
        <v>467170.80247575743</v>
      </c>
      <c r="J119" s="6">
        <f t="shared" si="70"/>
        <v>512001.88295870303</v>
      </c>
      <c r="K119" s="6">
        <f t="shared" si="70"/>
        <v>548841.55339927156</v>
      </c>
      <c r="L119" s="5" t="s">
        <v>16</v>
      </c>
    </row>
    <row r="120" spans="2:12" ht="60.75" thickBot="1">
      <c r="B120" s="3">
        <v>81</v>
      </c>
      <c r="C120" s="4" t="s">
        <v>191</v>
      </c>
      <c r="D120" s="5" t="s">
        <v>192</v>
      </c>
      <c r="E120" s="6">
        <v>400000</v>
      </c>
      <c r="F120" s="6">
        <f t="shared" ref="F120:K120" si="71">F53</f>
        <v>409643.08142859075</v>
      </c>
      <c r="G120" s="6">
        <f t="shared" si="71"/>
        <v>422494.52452689101</v>
      </c>
      <c r="H120" s="6">
        <f t="shared" si="71"/>
        <v>439807.24668321194</v>
      </c>
      <c r="I120" s="6">
        <f t="shared" si="71"/>
        <v>467170.80247575743</v>
      </c>
      <c r="J120" s="6">
        <f t="shared" si="71"/>
        <v>512001.88295870303</v>
      </c>
      <c r="K120" s="6">
        <f t="shared" si="71"/>
        <v>548841.55339927156</v>
      </c>
      <c r="L120" s="5" t="s">
        <v>16</v>
      </c>
    </row>
    <row r="121" spans="2:12" ht="90.75" thickBot="1">
      <c r="B121" s="3">
        <v>82</v>
      </c>
      <c r="C121" s="4" t="s">
        <v>193</v>
      </c>
      <c r="D121" s="5" t="s">
        <v>194</v>
      </c>
      <c r="E121" s="6">
        <v>40000</v>
      </c>
      <c r="F121" s="6">
        <f t="shared" ref="F121:K121" si="72">F89</f>
        <v>40964.308142859081</v>
      </c>
      <c r="G121" s="6">
        <f t="shared" si="72"/>
        <v>42249.452452689104</v>
      </c>
      <c r="H121" s="6">
        <f t="shared" si="72"/>
        <v>43980.7246683212</v>
      </c>
      <c r="I121" s="6">
        <f t="shared" si="72"/>
        <v>46717.080247575745</v>
      </c>
      <c r="J121" s="6">
        <f t="shared" si="72"/>
        <v>51200.188295870299</v>
      </c>
      <c r="K121" s="6">
        <f t="shared" si="72"/>
        <v>54884.155339927158</v>
      </c>
      <c r="L121" s="5" t="s">
        <v>16</v>
      </c>
    </row>
    <row r="122" spans="2:12" ht="60.75" thickBot="1">
      <c r="B122" s="3">
        <v>83</v>
      </c>
      <c r="C122" s="4" t="s">
        <v>195</v>
      </c>
      <c r="D122" s="5" t="s">
        <v>184</v>
      </c>
      <c r="E122" s="6">
        <v>40000</v>
      </c>
      <c r="F122" s="6">
        <f t="shared" ref="F122:K122" si="73">F89</f>
        <v>40964.308142859081</v>
      </c>
      <c r="G122" s="6">
        <f t="shared" si="73"/>
        <v>42249.452452689104</v>
      </c>
      <c r="H122" s="6">
        <f t="shared" si="73"/>
        <v>43980.7246683212</v>
      </c>
      <c r="I122" s="6">
        <f t="shared" si="73"/>
        <v>46717.080247575745</v>
      </c>
      <c r="J122" s="6">
        <f t="shared" si="73"/>
        <v>51200.188295870299</v>
      </c>
      <c r="K122" s="6">
        <f t="shared" si="73"/>
        <v>54884.155339927158</v>
      </c>
      <c r="L122" s="5" t="s">
        <v>16</v>
      </c>
    </row>
    <row r="123" spans="2:12" ht="150.75" thickBot="1">
      <c r="B123" s="3">
        <v>84</v>
      </c>
      <c r="C123" s="4" t="s">
        <v>196</v>
      </c>
      <c r="D123" s="5" t="s">
        <v>197</v>
      </c>
      <c r="E123" s="6">
        <v>400000</v>
      </c>
      <c r="F123" s="6">
        <f t="shared" ref="F123:K123" si="74">F53</f>
        <v>409643.08142859075</v>
      </c>
      <c r="G123" s="6">
        <f t="shared" si="74"/>
        <v>422494.52452689101</v>
      </c>
      <c r="H123" s="6">
        <f t="shared" si="74"/>
        <v>439807.24668321194</v>
      </c>
      <c r="I123" s="6">
        <f t="shared" si="74"/>
        <v>467170.80247575743</v>
      </c>
      <c r="J123" s="6">
        <f t="shared" si="74"/>
        <v>512001.88295870303</v>
      </c>
      <c r="K123" s="6">
        <f t="shared" si="74"/>
        <v>548841.55339927156</v>
      </c>
      <c r="L123" s="5" t="s">
        <v>16</v>
      </c>
    </row>
    <row r="124" spans="2:12" ht="135.75" thickBot="1">
      <c r="B124" s="3">
        <v>85</v>
      </c>
      <c r="C124" s="4" t="s">
        <v>198</v>
      </c>
      <c r="D124" s="5" t="s">
        <v>199</v>
      </c>
      <c r="E124" s="6">
        <v>400000</v>
      </c>
      <c r="F124" s="6">
        <f t="shared" ref="F124:K124" si="75">F53</f>
        <v>409643.08142859075</v>
      </c>
      <c r="G124" s="6">
        <f t="shared" si="75"/>
        <v>422494.52452689101</v>
      </c>
      <c r="H124" s="6">
        <f t="shared" si="75"/>
        <v>439807.24668321194</v>
      </c>
      <c r="I124" s="6">
        <f t="shared" si="75"/>
        <v>467170.80247575743</v>
      </c>
      <c r="J124" s="6">
        <f t="shared" si="75"/>
        <v>512001.88295870303</v>
      </c>
      <c r="K124" s="6">
        <f t="shared" si="75"/>
        <v>548841.55339927156</v>
      </c>
      <c r="L124" s="5" t="s">
        <v>16</v>
      </c>
    </row>
    <row r="125" spans="2:12" ht="150.75" thickBot="1">
      <c r="B125" s="3">
        <v>86</v>
      </c>
      <c r="C125" s="4" t="s">
        <v>200</v>
      </c>
      <c r="D125" s="5" t="s">
        <v>201</v>
      </c>
      <c r="E125" s="6">
        <v>400000</v>
      </c>
      <c r="F125" s="6">
        <f t="shared" ref="F125:K125" si="76">F53</f>
        <v>409643.08142859075</v>
      </c>
      <c r="G125" s="6">
        <f t="shared" si="76"/>
        <v>422494.52452689101</v>
      </c>
      <c r="H125" s="6">
        <f t="shared" si="76"/>
        <v>439807.24668321194</v>
      </c>
      <c r="I125" s="6">
        <f t="shared" si="76"/>
        <v>467170.80247575743</v>
      </c>
      <c r="J125" s="6">
        <f t="shared" si="76"/>
        <v>512001.88295870303</v>
      </c>
      <c r="K125" s="6">
        <f t="shared" si="76"/>
        <v>548841.55339927156</v>
      </c>
      <c r="L125" s="5" t="s">
        <v>16</v>
      </c>
    </row>
    <row r="126" spans="2:12" ht="150.75" thickBot="1">
      <c r="B126" s="3">
        <v>87</v>
      </c>
      <c r="C126" s="10" t="s">
        <v>202</v>
      </c>
      <c r="D126" s="5" t="s">
        <v>203</v>
      </c>
      <c r="E126" s="6">
        <v>40000</v>
      </c>
      <c r="F126" s="6">
        <f t="shared" ref="F126:K126" si="77">F89</f>
        <v>40964.308142859081</v>
      </c>
      <c r="G126" s="6">
        <f t="shared" si="77"/>
        <v>42249.452452689104</v>
      </c>
      <c r="H126" s="6">
        <f t="shared" si="77"/>
        <v>43980.7246683212</v>
      </c>
      <c r="I126" s="6">
        <f t="shared" si="77"/>
        <v>46717.080247575745</v>
      </c>
      <c r="J126" s="6">
        <f t="shared" si="77"/>
        <v>51200.188295870299</v>
      </c>
      <c r="K126" s="6">
        <f t="shared" si="77"/>
        <v>54884.155339927158</v>
      </c>
      <c r="L126" s="5" t="s">
        <v>16</v>
      </c>
    </row>
    <row r="127" spans="2:12" ht="90.75" thickBot="1">
      <c r="B127" s="3">
        <v>88</v>
      </c>
      <c r="C127" s="10" t="s">
        <v>204</v>
      </c>
      <c r="D127" s="5" t="s">
        <v>205</v>
      </c>
      <c r="E127" s="6">
        <v>400000</v>
      </c>
      <c r="F127" s="6">
        <f t="shared" ref="F127:K127" si="78">F53</f>
        <v>409643.08142859075</v>
      </c>
      <c r="G127" s="6">
        <f t="shared" si="78"/>
        <v>422494.52452689101</v>
      </c>
      <c r="H127" s="6">
        <f t="shared" si="78"/>
        <v>439807.24668321194</v>
      </c>
      <c r="I127" s="6">
        <f t="shared" si="78"/>
        <v>467170.80247575743</v>
      </c>
      <c r="J127" s="6">
        <f t="shared" si="78"/>
        <v>512001.88295870303</v>
      </c>
      <c r="K127" s="6">
        <f t="shared" si="78"/>
        <v>548841.55339927156</v>
      </c>
      <c r="L127" s="5" t="s">
        <v>16</v>
      </c>
    </row>
    <row r="128" spans="2:12" ht="105.75" thickBot="1">
      <c r="B128" s="3">
        <v>89</v>
      </c>
      <c r="C128" s="10" t="s">
        <v>206</v>
      </c>
      <c r="D128" s="5" t="s">
        <v>207</v>
      </c>
      <c r="E128" s="6">
        <v>200000</v>
      </c>
      <c r="F128" s="6">
        <f t="shared" ref="F128:L128" si="79">F21</f>
        <v>204821.54071429538</v>
      </c>
      <c r="G128" s="6">
        <f t="shared" si="79"/>
        <v>211247.2622634455</v>
      </c>
      <c r="H128" s="6">
        <f t="shared" si="79"/>
        <v>219903.62334160597</v>
      </c>
      <c r="I128" s="6">
        <f t="shared" si="79"/>
        <v>233585.40123787872</v>
      </c>
      <c r="J128" s="6">
        <f t="shared" si="79"/>
        <v>256000.94147935152</v>
      </c>
      <c r="K128" s="6">
        <f t="shared" si="79"/>
        <v>274420.77669963578</v>
      </c>
      <c r="L128" s="6" t="str">
        <f t="shared" si="79"/>
        <v>Por constatação</v>
      </c>
    </row>
    <row r="129" spans="2:12" ht="150.75" thickBot="1">
      <c r="B129" s="3">
        <v>90</v>
      </c>
      <c r="C129" s="10" t="s">
        <v>208</v>
      </c>
      <c r="D129" s="5" t="s">
        <v>209</v>
      </c>
      <c r="E129" s="6">
        <v>40000</v>
      </c>
      <c r="F129" s="6">
        <f t="shared" ref="F129:K129" si="80">E129*M34</f>
        <v>40964.308142859081</v>
      </c>
      <c r="G129" s="6">
        <f t="shared" si="80"/>
        <v>43267.989728475739</v>
      </c>
      <c r="H129" s="6">
        <f t="shared" si="80"/>
        <v>47573.938579996029</v>
      </c>
      <c r="I129" s="6">
        <f t="shared" si="80"/>
        <v>55562.887658372856</v>
      </c>
      <c r="J129" s="6">
        <f t="shared" si="80"/>
        <v>71120.757759274464</v>
      </c>
      <c r="K129" s="6">
        <f t="shared" si="80"/>
        <v>97585.067918833738</v>
      </c>
      <c r="L129" s="6" t="s">
        <v>16</v>
      </c>
    </row>
    <row r="130" spans="2:12" ht="75.75" thickBot="1">
      <c r="B130" s="3">
        <v>91</v>
      </c>
      <c r="C130" s="4" t="s">
        <v>210</v>
      </c>
      <c r="D130" s="5" t="s">
        <v>211</v>
      </c>
      <c r="E130" s="6">
        <v>200000</v>
      </c>
      <c r="F130" s="6">
        <f t="shared" ref="F130:L130" si="81">F21</f>
        <v>204821.54071429538</v>
      </c>
      <c r="G130" s="6">
        <f t="shared" si="81"/>
        <v>211247.2622634455</v>
      </c>
      <c r="H130" s="6">
        <f t="shared" si="81"/>
        <v>219903.62334160597</v>
      </c>
      <c r="I130" s="6">
        <f t="shared" si="81"/>
        <v>233585.40123787872</v>
      </c>
      <c r="J130" s="6">
        <f t="shared" si="81"/>
        <v>256000.94147935152</v>
      </c>
      <c r="K130" s="6">
        <f t="shared" si="81"/>
        <v>274420.77669963578</v>
      </c>
      <c r="L130" s="6" t="str">
        <f t="shared" si="81"/>
        <v>Por constatação</v>
      </c>
    </row>
    <row r="131" spans="2:12" ht="45.75" thickBot="1">
      <c r="B131" s="3">
        <v>92</v>
      </c>
      <c r="C131" s="10" t="s">
        <v>212</v>
      </c>
      <c r="D131" s="5" t="s">
        <v>213</v>
      </c>
      <c r="E131" s="6">
        <v>40000</v>
      </c>
      <c r="F131" s="6">
        <f t="shared" ref="F131:K131" si="82">E131*M34</f>
        <v>40964.308142859081</v>
      </c>
      <c r="G131" s="6">
        <f t="shared" si="82"/>
        <v>43267.989728475739</v>
      </c>
      <c r="H131" s="6">
        <f t="shared" si="82"/>
        <v>47573.938579996029</v>
      </c>
      <c r="I131" s="6">
        <f t="shared" si="82"/>
        <v>55562.887658372856</v>
      </c>
      <c r="J131" s="6">
        <f t="shared" si="82"/>
        <v>71120.757759274464</v>
      </c>
      <c r="K131" s="6">
        <f t="shared" si="82"/>
        <v>97585.067918833738</v>
      </c>
      <c r="L131" s="6" t="s">
        <v>16</v>
      </c>
    </row>
    <row r="132" spans="2:12" ht="75.75" thickBot="1">
      <c r="B132" s="3">
        <v>93</v>
      </c>
      <c r="C132" s="10" t="s">
        <v>214</v>
      </c>
      <c r="D132" s="5" t="s">
        <v>215</v>
      </c>
      <c r="E132" s="6">
        <v>100000</v>
      </c>
      <c r="F132" s="6">
        <f t="shared" ref="F132:K132" si="83">E132*M34</f>
        <v>102410.77035714769</v>
      </c>
      <c r="G132" s="6">
        <f t="shared" si="83"/>
        <v>108169.97432118934</v>
      </c>
      <c r="H132" s="6">
        <f t="shared" si="83"/>
        <v>118934.84644999006</v>
      </c>
      <c r="I132" s="6">
        <f t="shared" si="83"/>
        <v>138907.21914593212</v>
      </c>
      <c r="J132" s="6">
        <f t="shared" si="83"/>
        <v>177801.89439818612</v>
      </c>
      <c r="K132" s="6">
        <f t="shared" si="83"/>
        <v>243962.66979708429</v>
      </c>
      <c r="L132" s="5" t="s">
        <v>16</v>
      </c>
    </row>
    <row r="133" spans="2:12" ht="60.75" thickBot="1">
      <c r="B133" s="3">
        <v>94</v>
      </c>
      <c r="C133" s="10" t="s">
        <v>216</v>
      </c>
      <c r="D133" s="5" t="s">
        <v>184</v>
      </c>
      <c r="E133" s="6">
        <v>4000000</v>
      </c>
      <c r="F133" s="6">
        <f t="shared" ref="F133:K133" si="84">F35</f>
        <v>4096430.8142859079</v>
      </c>
      <c r="G133" s="6">
        <f t="shared" si="84"/>
        <v>4224945.2452689102</v>
      </c>
      <c r="H133" s="6">
        <f t="shared" si="84"/>
        <v>4398072.46683212</v>
      </c>
      <c r="I133" s="6">
        <f t="shared" si="84"/>
        <v>4671708.0247575743</v>
      </c>
      <c r="J133" s="6">
        <f t="shared" si="84"/>
        <v>5120018.8295870302</v>
      </c>
      <c r="K133" s="6">
        <f t="shared" si="84"/>
        <v>5488415.5339927152</v>
      </c>
      <c r="L133" s="5" t="s">
        <v>16</v>
      </c>
    </row>
    <row r="134" spans="2:12" ht="90.75" thickBot="1">
      <c r="B134" s="3">
        <v>95</v>
      </c>
      <c r="C134" s="10" t="s">
        <v>217</v>
      </c>
      <c r="D134" s="5" t="s">
        <v>218</v>
      </c>
      <c r="E134" s="6">
        <v>40000</v>
      </c>
      <c r="F134" s="6">
        <f t="shared" ref="F134:K134" si="85">F89</f>
        <v>40964.308142859081</v>
      </c>
      <c r="G134" s="6">
        <f t="shared" si="85"/>
        <v>42249.452452689104</v>
      </c>
      <c r="H134" s="6">
        <f t="shared" si="85"/>
        <v>43980.7246683212</v>
      </c>
      <c r="I134" s="6">
        <f t="shared" si="85"/>
        <v>46717.080247575745</v>
      </c>
      <c r="J134" s="6">
        <f t="shared" si="85"/>
        <v>51200.188295870299</v>
      </c>
      <c r="K134" s="6">
        <f t="shared" si="85"/>
        <v>54884.155339927158</v>
      </c>
      <c r="L134" s="5" t="s">
        <v>16</v>
      </c>
    </row>
    <row r="135" spans="2:12" ht="45.75" thickBot="1">
      <c r="B135" s="3">
        <v>96</v>
      </c>
      <c r="C135" s="10" t="s">
        <v>219</v>
      </c>
      <c r="D135" s="5" t="s">
        <v>220</v>
      </c>
      <c r="E135" s="6">
        <v>40000</v>
      </c>
      <c r="F135" s="6">
        <f t="shared" ref="F135:K135" si="86">F89</f>
        <v>40964.308142859081</v>
      </c>
      <c r="G135" s="6">
        <f t="shared" si="86"/>
        <v>42249.452452689104</v>
      </c>
      <c r="H135" s="6">
        <f t="shared" si="86"/>
        <v>43980.7246683212</v>
      </c>
      <c r="I135" s="6">
        <f t="shared" si="86"/>
        <v>46717.080247575745</v>
      </c>
      <c r="J135" s="6">
        <f t="shared" si="86"/>
        <v>51200.188295870299</v>
      </c>
      <c r="K135" s="6">
        <f t="shared" si="86"/>
        <v>54884.155339927158</v>
      </c>
      <c r="L135" s="5" t="s">
        <v>16</v>
      </c>
    </row>
    <row r="136" spans="2:12" ht="16.5" thickBot="1">
      <c r="B136" s="33" t="s">
        <v>221</v>
      </c>
      <c r="C136" s="34"/>
      <c r="D136" s="34"/>
      <c r="E136" s="34"/>
      <c r="F136" s="34"/>
      <c r="G136" s="34"/>
      <c r="H136" s="34"/>
      <c r="I136" s="34"/>
      <c r="J136" s="34"/>
      <c r="K136" s="34"/>
      <c r="L136" s="35"/>
    </row>
    <row r="137" spans="2:12" ht="75.75" thickBot="1">
      <c r="B137" s="3">
        <v>97</v>
      </c>
      <c r="C137" s="10" t="s">
        <v>222</v>
      </c>
      <c r="D137" s="5">
        <v>42</v>
      </c>
      <c r="E137" s="6">
        <v>400000</v>
      </c>
      <c r="F137" s="6">
        <f t="shared" ref="F137:K137" si="87">F53</f>
        <v>409643.08142859075</v>
      </c>
      <c r="G137" s="6">
        <f t="shared" si="87"/>
        <v>422494.52452689101</v>
      </c>
      <c r="H137" s="6">
        <f t="shared" si="87"/>
        <v>439807.24668321194</v>
      </c>
      <c r="I137" s="6">
        <f t="shared" si="87"/>
        <v>467170.80247575743</v>
      </c>
      <c r="J137" s="6">
        <f t="shared" si="87"/>
        <v>512001.88295870303</v>
      </c>
      <c r="K137" s="6">
        <f t="shared" si="87"/>
        <v>548841.55339927156</v>
      </c>
      <c r="L137" s="5" t="s">
        <v>16</v>
      </c>
    </row>
    <row r="138" spans="2:12" ht="16.5" thickBot="1">
      <c r="B138" s="33" t="s">
        <v>223</v>
      </c>
      <c r="C138" s="34"/>
      <c r="D138" s="34"/>
      <c r="E138" s="34"/>
      <c r="F138" s="34"/>
      <c r="G138" s="34"/>
      <c r="H138" s="34"/>
      <c r="I138" s="34"/>
      <c r="J138" s="34"/>
      <c r="K138" s="34"/>
      <c r="L138" s="35"/>
    </row>
    <row r="139" spans="2:12" ht="75.75" thickBot="1">
      <c r="B139" s="3">
        <v>98</v>
      </c>
      <c r="C139" s="4" t="s">
        <v>224</v>
      </c>
      <c r="D139" s="5" t="s">
        <v>225</v>
      </c>
      <c r="E139" s="6">
        <v>400000</v>
      </c>
      <c r="F139" s="6">
        <f t="shared" ref="F139:K139" si="88">F53</f>
        <v>409643.08142859075</v>
      </c>
      <c r="G139" s="6">
        <f t="shared" si="88"/>
        <v>422494.52452689101</v>
      </c>
      <c r="H139" s="6">
        <f t="shared" si="88"/>
        <v>439807.24668321194</v>
      </c>
      <c r="I139" s="6">
        <f t="shared" si="88"/>
        <v>467170.80247575743</v>
      </c>
      <c r="J139" s="6">
        <f t="shared" si="88"/>
        <v>512001.88295870303</v>
      </c>
      <c r="K139" s="6">
        <f t="shared" si="88"/>
        <v>548841.55339927156</v>
      </c>
      <c r="L139" s="5" t="s">
        <v>16</v>
      </c>
    </row>
    <row r="140" spans="2:12" ht="16.5" thickBot="1">
      <c r="B140" s="33" t="s">
        <v>226</v>
      </c>
      <c r="C140" s="34"/>
      <c r="D140" s="34"/>
      <c r="E140" s="34"/>
      <c r="F140" s="34"/>
      <c r="G140" s="34"/>
      <c r="H140" s="34"/>
      <c r="I140" s="34"/>
      <c r="J140" s="34"/>
      <c r="K140" s="34"/>
      <c r="L140" s="35"/>
    </row>
    <row r="141" spans="2:12" ht="45.75" thickBot="1">
      <c r="B141" s="3">
        <v>99</v>
      </c>
      <c r="C141" s="4" t="s">
        <v>227</v>
      </c>
      <c r="D141" s="5">
        <v>52</v>
      </c>
      <c r="E141" s="6">
        <v>200000</v>
      </c>
      <c r="F141" s="6">
        <f t="shared" ref="F141:L142" si="89">F21</f>
        <v>204821.54071429538</v>
      </c>
      <c r="G141" s="6">
        <f t="shared" si="89"/>
        <v>211247.2622634455</v>
      </c>
      <c r="H141" s="6">
        <f t="shared" si="89"/>
        <v>219903.62334160597</v>
      </c>
      <c r="I141" s="6">
        <f t="shared" si="89"/>
        <v>233585.40123787872</v>
      </c>
      <c r="J141" s="6">
        <f t="shared" si="89"/>
        <v>256000.94147935152</v>
      </c>
      <c r="K141" s="6">
        <f t="shared" si="89"/>
        <v>274420.77669963578</v>
      </c>
      <c r="L141" s="6" t="str">
        <f t="shared" si="89"/>
        <v>Por constatação</v>
      </c>
    </row>
    <row r="142" spans="2:12" ht="30.75" thickBot="1">
      <c r="B142" s="3">
        <v>100</v>
      </c>
      <c r="C142" s="4" t="s">
        <v>228</v>
      </c>
      <c r="D142" s="5">
        <v>53</v>
      </c>
      <c r="E142" s="6">
        <v>40000</v>
      </c>
      <c r="F142" s="6">
        <f t="shared" si="89"/>
        <v>0</v>
      </c>
      <c r="G142" s="6">
        <f t="shared" si="89"/>
        <v>0</v>
      </c>
      <c r="H142" s="6">
        <f t="shared" si="89"/>
        <v>0</v>
      </c>
      <c r="I142" s="6">
        <f t="shared" si="89"/>
        <v>0</v>
      </c>
      <c r="J142" s="6">
        <f t="shared" si="89"/>
        <v>0</v>
      </c>
      <c r="K142" s="6">
        <f t="shared" si="89"/>
        <v>0</v>
      </c>
      <c r="L142" s="6">
        <f t="shared" si="89"/>
        <v>0</v>
      </c>
    </row>
    <row r="143" spans="2:12" ht="90.75" thickBot="1">
      <c r="B143" s="3">
        <v>101</v>
      </c>
      <c r="C143" s="4" t="s">
        <v>229</v>
      </c>
      <c r="D143" s="5" t="s">
        <v>230</v>
      </c>
      <c r="E143" s="5" t="s">
        <v>38</v>
      </c>
      <c r="F143" s="6">
        <f t="shared" ref="F143:K143" si="90">F89</f>
        <v>40964.308142859081</v>
      </c>
      <c r="G143" s="6">
        <f t="shared" si="90"/>
        <v>42249.452452689104</v>
      </c>
      <c r="H143" s="6">
        <f t="shared" si="90"/>
        <v>43980.7246683212</v>
      </c>
      <c r="I143" s="6">
        <f t="shared" si="90"/>
        <v>46717.080247575745</v>
      </c>
      <c r="J143" s="6">
        <f t="shared" si="90"/>
        <v>51200.188295870299</v>
      </c>
      <c r="K143" s="6">
        <f t="shared" si="90"/>
        <v>54884.155339927158</v>
      </c>
      <c r="L143" s="5" t="s">
        <v>16</v>
      </c>
    </row>
    <row r="144" spans="2:12" ht="45.75" thickBot="1">
      <c r="B144" s="3">
        <v>102</v>
      </c>
      <c r="C144" s="4" t="s">
        <v>231</v>
      </c>
      <c r="D144" s="5" t="s">
        <v>230</v>
      </c>
      <c r="E144" s="6">
        <v>200000</v>
      </c>
      <c r="F144" s="6">
        <f t="shared" ref="F144:L144" si="91">F21</f>
        <v>204821.54071429538</v>
      </c>
      <c r="G144" s="6">
        <f t="shared" si="91"/>
        <v>211247.2622634455</v>
      </c>
      <c r="H144" s="6">
        <f t="shared" si="91"/>
        <v>219903.62334160597</v>
      </c>
      <c r="I144" s="6">
        <f t="shared" si="91"/>
        <v>233585.40123787872</v>
      </c>
      <c r="J144" s="6">
        <f t="shared" si="91"/>
        <v>256000.94147935152</v>
      </c>
      <c r="K144" s="6">
        <f t="shared" si="91"/>
        <v>274420.77669963578</v>
      </c>
      <c r="L144" s="6" t="str">
        <f t="shared" si="91"/>
        <v>Por constatação</v>
      </c>
    </row>
    <row r="145" spans="2:12" ht="16.5" thickBot="1">
      <c r="B145" s="33" t="s">
        <v>232</v>
      </c>
      <c r="C145" s="34"/>
      <c r="D145" s="34"/>
      <c r="E145" s="34"/>
      <c r="F145" s="34"/>
      <c r="G145" s="34"/>
      <c r="H145" s="34"/>
      <c r="I145" s="34"/>
      <c r="J145" s="34"/>
      <c r="K145" s="34"/>
      <c r="L145" s="35"/>
    </row>
    <row r="146" spans="2:12" ht="60.75" thickBot="1">
      <c r="B146" s="3">
        <v>103</v>
      </c>
      <c r="C146" s="10" t="s">
        <v>233</v>
      </c>
      <c r="D146" s="5" t="s">
        <v>234</v>
      </c>
      <c r="E146" s="6">
        <v>1000000</v>
      </c>
      <c r="F146" s="6">
        <f t="shared" ref="F146:K146" si="92">E146*M34</f>
        <v>1024107.703571477</v>
      </c>
      <c r="G146" s="6">
        <f t="shared" si="92"/>
        <v>1081699.7432118936</v>
      </c>
      <c r="H146" s="6">
        <f t="shared" si="92"/>
        <v>1189348.4644999008</v>
      </c>
      <c r="I146" s="6">
        <f t="shared" si="92"/>
        <v>1389072.1914593214</v>
      </c>
      <c r="J146" s="6">
        <f t="shared" si="92"/>
        <v>1778018.9439818615</v>
      </c>
      <c r="K146" s="6">
        <f t="shared" si="92"/>
        <v>2439626.6979708429</v>
      </c>
      <c r="L146" s="5" t="s">
        <v>16</v>
      </c>
    </row>
    <row r="147" spans="2:12" ht="120.75" thickBot="1">
      <c r="B147" s="3">
        <v>104</v>
      </c>
      <c r="C147" s="10" t="s">
        <v>235</v>
      </c>
      <c r="D147" s="5" t="s">
        <v>236</v>
      </c>
      <c r="E147" s="6">
        <v>100000</v>
      </c>
      <c r="F147" s="6">
        <f t="shared" ref="F147:K147" si="93">E147*M34</f>
        <v>102410.77035714769</v>
      </c>
      <c r="G147" s="6">
        <f t="shared" si="93"/>
        <v>108169.97432118934</v>
      </c>
      <c r="H147" s="6">
        <f t="shared" si="93"/>
        <v>118934.84644999006</v>
      </c>
      <c r="I147" s="6">
        <f t="shared" si="93"/>
        <v>138907.21914593212</v>
      </c>
      <c r="J147" s="6">
        <f t="shared" si="93"/>
        <v>177801.89439818612</v>
      </c>
      <c r="K147" s="6">
        <f t="shared" si="93"/>
        <v>243962.66979708429</v>
      </c>
      <c r="L147" s="5" t="s">
        <v>16</v>
      </c>
    </row>
    <row r="148" spans="2:12" ht="16.5" thickBot="1">
      <c r="B148" s="33" t="s">
        <v>237</v>
      </c>
      <c r="C148" s="34"/>
      <c r="D148" s="34"/>
      <c r="E148" s="34"/>
      <c r="F148" s="34"/>
      <c r="G148" s="34"/>
      <c r="H148" s="34"/>
      <c r="I148" s="34"/>
      <c r="J148" s="34"/>
      <c r="K148" s="34"/>
      <c r="L148" s="35"/>
    </row>
    <row r="149" spans="2:12" ht="165.75" thickBot="1">
      <c r="B149" s="3">
        <v>105</v>
      </c>
      <c r="C149" s="10" t="s">
        <v>238</v>
      </c>
      <c r="D149" s="5" t="s">
        <v>239</v>
      </c>
      <c r="E149" s="6">
        <v>40000</v>
      </c>
      <c r="F149" s="6">
        <f t="shared" ref="F149:K149" si="94">F89</f>
        <v>40964.308142859081</v>
      </c>
      <c r="G149" s="6">
        <f t="shared" si="94"/>
        <v>42249.452452689104</v>
      </c>
      <c r="H149" s="6">
        <f t="shared" si="94"/>
        <v>43980.7246683212</v>
      </c>
      <c r="I149" s="6">
        <f t="shared" si="94"/>
        <v>46717.080247575745</v>
      </c>
      <c r="J149" s="6">
        <f t="shared" si="94"/>
        <v>51200.188295870299</v>
      </c>
      <c r="K149" s="6">
        <f t="shared" si="94"/>
        <v>54884.155339927158</v>
      </c>
      <c r="L149" s="5" t="s">
        <v>16</v>
      </c>
    </row>
    <row r="150" spans="2:12" ht="45.75" thickBot="1">
      <c r="B150" s="3">
        <v>106</v>
      </c>
      <c r="C150" s="10" t="s">
        <v>240</v>
      </c>
      <c r="D150" s="5" t="s">
        <v>241</v>
      </c>
      <c r="E150" s="6">
        <v>40000</v>
      </c>
      <c r="F150" s="6">
        <f t="shared" ref="F150:K150" si="95">F89</f>
        <v>40964.308142859081</v>
      </c>
      <c r="G150" s="6">
        <f t="shared" si="95"/>
        <v>42249.452452689104</v>
      </c>
      <c r="H150" s="6">
        <f t="shared" si="95"/>
        <v>43980.7246683212</v>
      </c>
      <c r="I150" s="6">
        <f t="shared" si="95"/>
        <v>46717.080247575745</v>
      </c>
      <c r="J150" s="6">
        <f t="shared" si="95"/>
        <v>51200.188295870299</v>
      </c>
      <c r="K150" s="6">
        <f t="shared" si="95"/>
        <v>54884.155339927158</v>
      </c>
      <c r="L150" s="5" t="s">
        <v>16</v>
      </c>
    </row>
    <row r="151" spans="2:12" ht="16.5" thickBot="1">
      <c r="B151" s="33" t="s">
        <v>242</v>
      </c>
      <c r="C151" s="34"/>
      <c r="D151" s="34"/>
      <c r="E151" s="34"/>
      <c r="F151" s="34"/>
      <c r="G151" s="34"/>
      <c r="H151" s="34"/>
      <c r="I151" s="34"/>
      <c r="J151" s="34"/>
      <c r="K151" s="34"/>
      <c r="L151" s="35"/>
    </row>
    <row r="152" spans="2:12" ht="60.75" thickBot="1">
      <c r="B152" s="3">
        <v>107</v>
      </c>
      <c r="C152" s="4" t="s">
        <v>243</v>
      </c>
      <c r="D152" s="5" t="s">
        <v>244</v>
      </c>
      <c r="E152" s="6">
        <v>40000</v>
      </c>
      <c r="F152" s="6">
        <f t="shared" ref="F152:K152" si="96">F89</f>
        <v>40964.308142859081</v>
      </c>
      <c r="G152" s="6">
        <f t="shared" si="96"/>
        <v>42249.452452689104</v>
      </c>
      <c r="H152" s="6">
        <f t="shared" si="96"/>
        <v>43980.7246683212</v>
      </c>
      <c r="I152" s="6">
        <f t="shared" si="96"/>
        <v>46717.080247575745</v>
      </c>
      <c r="J152" s="6">
        <f t="shared" si="96"/>
        <v>51200.188295870299</v>
      </c>
      <c r="K152" s="6">
        <f t="shared" si="96"/>
        <v>54884.155339927158</v>
      </c>
      <c r="L152" s="5" t="s">
        <v>16</v>
      </c>
    </row>
    <row r="153" spans="2:12" ht="45.75" thickBot="1">
      <c r="B153" s="3">
        <v>108</v>
      </c>
      <c r="C153" s="4" t="s">
        <v>245</v>
      </c>
      <c r="D153" s="5" t="s">
        <v>246</v>
      </c>
      <c r="E153" s="6">
        <v>100000</v>
      </c>
      <c r="F153" s="6">
        <f t="shared" ref="F153:K153" si="97">E153*M34</f>
        <v>102410.77035714769</v>
      </c>
      <c r="G153" s="6">
        <f t="shared" si="97"/>
        <v>108169.97432118934</v>
      </c>
      <c r="H153" s="6">
        <f t="shared" si="97"/>
        <v>118934.84644999006</v>
      </c>
      <c r="I153" s="6">
        <f t="shared" si="97"/>
        <v>138907.21914593212</v>
      </c>
      <c r="J153" s="6">
        <f t="shared" si="97"/>
        <v>177801.89439818612</v>
      </c>
      <c r="K153" s="6">
        <f t="shared" si="97"/>
        <v>243962.66979708429</v>
      </c>
      <c r="L153" s="5" t="s">
        <v>16</v>
      </c>
    </row>
    <row r="154" spans="2:12" ht="16.5" thickBot="1">
      <c r="B154" s="33" t="s">
        <v>247</v>
      </c>
      <c r="C154" s="34"/>
      <c r="D154" s="34"/>
      <c r="E154" s="34"/>
      <c r="F154" s="34"/>
      <c r="G154" s="34"/>
      <c r="H154" s="34"/>
      <c r="I154" s="34"/>
      <c r="J154" s="34"/>
      <c r="K154" s="34"/>
      <c r="L154" s="35"/>
    </row>
    <row r="155" spans="2:12" ht="165.75" thickBot="1">
      <c r="B155" s="3">
        <v>109</v>
      </c>
      <c r="C155" s="4" t="s">
        <v>248</v>
      </c>
      <c r="D155" s="5" t="s">
        <v>249</v>
      </c>
      <c r="E155" s="6">
        <v>100000</v>
      </c>
      <c r="F155" s="6">
        <f t="shared" ref="F155:K155" si="98">E155*M34</f>
        <v>102410.77035714769</v>
      </c>
      <c r="G155" s="6">
        <f t="shared" si="98"/>
        <v>108169.97432118934</v>
      </c>
      <c r="H155" s="6">
        <f t="shared" si="98"/>
        <v>118934.84644999006</v>
      </c>
      <c r="I155" s="6">
        <f t="shared" si="98"/>
        <v>138907.21914593212</v>
      </c>
      <c r="J155" s="6">
        <f t="shared" si="98"/>
        <v>177801.89439818612</v>
      </c>
      <c r="K155" s="6">
        <f t="shared" si="98"/>
        <v>243962.66979708429</v>
      </c>
      <c r="L155" s="5" t="s">
        <v>16</v>
      </c>
    </row>
    <row r="156" spans="2:12" ht="76.5">
      <c r="B156" s="36">
        <v>110</v>
      </c>
      <c r="C156" s="11" t="s">
        <v>250</v>
      </c>
      <c r="D156" s="36" t="s">
        <v>251</v>
      </c>
      <c r="E156" s="29">
        <v>4000000</v>
      </c>
      <c r="F156" s="29">
        <f t="shared" ref="F156:K156" si="99">F159</f>
        <v>4096430.8142859079</v>
      </c>
      <c r="G156" s="29">
        <f t="shared" si="99"/>
        <v>4224945.2452689102</v>
      </c>
      <c r="H156" s="29">
        <f t="shared" si="99"/>
        <v>4398072.46683212</v>
      </c>
      <c r="I156" s="29">
        <f t="shared" si="99"/>
        <v>4671708.0247575743</v>
      </c>
      <c r="J156" s="29">
        <f t="shared" si="99"/>
        <v>5120018.8295870302</v>
      </c>
      <c r="K156" s="29">
        <f t="shared" si="99"/>
        <v>5488415.5339927152</v>
      </c>
      <c r="L156" s="36" t="s">
        <v>16</v>
      </c>
    </row>
    <row r="157" spans="2:12" ht="15.75" thickBot="1">
      <c r="B157" s="37"/>
      <c r="C157" s="12" t="s">
        <v>252</v>
      </c>
      <c r="D157" s="37"/>
      <c r="E157" s="30"/>
      <c r="F157" s="30"/>
      <c r="G157" s="30"/>
      <c r="H157" s="30"/>
      <c r="I157" s="30"/>
      <c r="J157" s="30"/>
      <c r="K157" s="30"/>
      <c r="L157" s="37"/>
    </row>
    <row r="158" spans="2:12" ht="16.5" thickBot="1">
      <c r="B158" s="33" t="s">
        <v>253</v>
      </c>
      <c r="C158" s="34"/>
      <c r="D158" s="34"/>
      <c r="E158" s="34"/>
      <c r="F158" s="34"/>
      <c r="G158" s="34"/>
      <c r="H158" s="34"/>
      <c r="I158" s="34"/>
      <c r="J158" s="34"/>
      <c r="K158" s="34"/>
      <c r="L158" s="35"/>
    </row>
    <row r="159" spans="2:12" ht="45.75" thickBot="1">
      <c r="B159" s="3">
        <v>111</v>
      </c>
      <c r="C159" s="4" t="s">
        <v>254</v>
      </c>
      <c r="D159" s="5" t="s">
        <v>255</v>
      </c>
      <c r="E159" s="6">
        <v>4000000</v>
      </c>
      <c r="F159" s="6">
        <f t="shared" ref="F159:K159" si="100">F35</f>
        <v>4096430.8142859079</v>
      </c>
      <c r="G159" s="6">
        <f t="shared" si="100"/>
        <v>4224945.2452689102</v>
      </c>
      <c r="H159" s="6">
        <f t="shared" si="100"/>
        <v>4398072.46683212</v>
      </c>
      <c r="I159" s="6">
        <f t="shared" si="100"/>
        <v>4671708.0247575743</v>
      </c>
      <c r="J159" s="6">
        <f t="shared" si="100"/>
        <v>5120018.8295870302</v>
      </c>
      <c r="K159" s="6">
        <f t="shared" si="100"/>
        <v>5488415.5339927152</v>
      </c>
      <c r="L159" s="5" t="s">
        <v>16</v>
      </c>
    </row>
    <row r="160" spans="2:12" ht="16.5" thickBot="1">
      <c r="B160" s="33" t="s">
        <v>256</v>
      </c>
      <c r="C160" s="34"/>
      <c r="D160" s="34"/>
      <c r="E160" s="34"/>
      <c r="F160" s="34"/>
      <c r="G160" s="34"/>
      <c r="H160" s="34"/>
      <c r="I160" s="34"/>
      <c r="J160" s="34"/>
      <c r="K160" s="34"/>
      <c r="L160" s="35"/>
    </row>
    <row r="161" spans="2:12" ht="60.75" thickBot="1">
      <c r="B161" s="3">
        <v>112</v>
      </c>
      <c r="C161" s="4" t="s">
        <v>257</v>
      </c>
      <c r="D161" s="5" t="s">
        <v>258</v>
      </c>
      <c r="E161" s="6">
        <v>4000000</v>
      </c>
      <c r="F161" s="6">
        <f t="shared" ref="F161:K161" si="101">F35</f>
        <v>4096430.8142859079</v>
      </c>
      <c r="G161" s="6">
        <f t="shared" si="101"/>
        <v>4224945.2452689102</v>
      </c>
      <c r="H161" s="6">
        <f t="shared" si="101"/>
        <v>4398072.46683212</v>
      </c>
      <c r="I161" s="6">
        <f t="shared" si="101"/>
        <v>4671708.0247575743</v>
      </c>
      <c r="J161" s="6">
        <f t="shared" si="101"/>
        <v>5120018.8295870302</v>
      </c>
      <c r="K161" s="6">
        <f t="shared" si="101"/>
        <v>5488415.5339927152</v>
      </c>
      <c r="L161" s="5" t="s">
        <v>16</v>
      </c>
    </row>
    <row r="162" spans="2:12">
      <c r="B162" s="13"/>
    </row>
  </sheetData>
  <mergeCells count="230">
    <mergeCell ref="E101:E102"/>
    <mergeCell ref="F101:F102"/>
    <mergeCell ref="G101:G102"/>
    <mergeCell ref="H101:H102"/>
    <mergeCell ref="I101:I102"/>
    <mergeCell ref="J101:J102"/>
    <mergeCell ref="K101:K102"/>
    <mergeCell ref="E105:E106"/>
    <mergeCell ref="F105:F106"/>
    <mergeCell ref="G105:G106"/>
    <mergeCell ref="H105:H106"/>
    <mergeCell ref="I105:I106"/>
    <mergeCell ref="J105:J106"/>
    <mergeCell ref="K105:K106"/>
    <mergeCell ref="E103:E104"/>
    <mergeCell ref="F103:F104"/>
    <mergeCell ref="G103:G104"/>
    <mergeCell ref="H103:H104"/>
    <mergeCell ref="I103:I104"/>
    <mergeCell ref="J103:J104"/>
    <mergeCell ref="K103:K104"/>
    <mergeCell ref="G97:G98"/>
    <mergeCell ref="H97:H98"/>
    <mergeCell ref="I97:I98"/>
    <mergeCell ref="J97:J98"/>
    <mergeCell ref="K97:K98"/>
    <mergeCell ref="F109:F111"/>
    <mergeCell ref="G109:G111"/>
    <mergeCell ref="H109:H111"/>
    <mergeCell ref="I109:I111"/>
    <mergeCell ref="J109:J111"/>
    <mergeCell ref="K109:K111"/>
    <mergeCell ref="F107:F108"/>
    <mergeCell ref="G107:G108"/>
    <mergeCell ref="H107:H108"/>
    <mergeCell ref="I107:I108"/>
    <mergeCell ref="J107:J108"/>
    <mergeCell ref="K107:K108"/>
    <mergeCell ref="J33:J34"/>
    <mergeCell ref="K33:K34"/>
    <mergeCell ref="E33:E34"/>
    <mergeCell ref="F156:F157"/>
    <mergeCell ref="G156:G157"/>
    <mergeCell ref="H156:H157"/>
    <mergeCell ref="I156:I157"/>
    <mergeCell ref="J156:J157"/>
    <mergeCell ref="K156:K157"/>
    <mergeCell ref="H87:H88"/>
    <mergeCell ref="I87:I88"/>
    <mergeCell ref="K87:K88"/>
    <mergeCell ref="J87:J88"/>
    <mergeCell ref="B48:L48"/>
    <mergeCell ref="B56:L56"/>
    <mergeCell ref="B59:L59"/>
    <mergeCell ref="G89:G90"/>
    <mergeCell ref="H89:H90"/>
    <mergeCell ref="I89:I90"/>
    <mergeCell ref="J89:J90"/>
    <mergeCell ref="K89:K90"/>
    <mergeCell ref="K93:K94"/>
    <mergeCell ref="J93:J94"/>
    <mergeCell ref="E95:E96"/>
    <mergeCell ref="F21:F22"/>
    <mergeCell ref="G21:G22"/>
    <mergeCell ref="H21:H22"/>
    <mergeCell ref="I21:I22"/>
    <mergeCell ref="J21:J22"/>
    <mergeCell ref="K11:K12"/>
    <mergeCell ref="F14:F15"/>
    <mergeCell ref="G14:G15"/>
    <mergeCell ref="H14:H15"/>
    <mergeCell ref="I14:I15"/>
    <mergeCell ref="J14:J15"/>
    <mergeCell ref="K14:K15"/>
    <mergeCell ref="B17:L17"/>
    <mergeCell ref="B21:B22"/>
    <mergeCell ref="C21:C22"/>
    <mergeCell ref="D21:D22"/>
    <mergeCell ref="E21:E22"/>
    <mergeCell ref="L21:L22"/>
    <mergeCell ref="K21:K22"/>
    <mergeCell ref="B2:D2"/>
    <mergeCell ref="B4:D4"/>
    <mergeCell ref="F11:F12"/>
    <mergeCell ref="G11:G12"/>
    <mergeCell ref="H11:H12"/>
    <mergeCell ref="I11:I12"/>
    <mergeCell ref="B156:B157"/>
    <mergeCell ref="D156:D157"/>
    <mergeCell ref="E156:E157"/>
    <mergeCell ref="B112:B113"/>
    <mergeCell ref="C112:C113"/>
    <mergeCell ref="D112:D113"/>
    <mergeCell ref="B103:B104"/>
    <mergeCell ref="C103:C104"/>
    <mergeCell ref="D103:D104"/>
    <mergeCell ref="B95:B96"/>
    <mergeCell ref="C95:C96"/>
    <mergeCell ref="D95:D96"/>
    <mergeCell ref="B87:B88"/>
    <mergeCell ref="C87:C88"/>
    <mergeCell ref="D87:D88"/>
    <mergeCell ref="B36:L36"/>
    <mergeCell ref="B38:L38"/>
    <mergeCell ref="B43:L43"/>
    <mergeCell ref="L156:L157"/>
    <mergeCell ref="B158:L158"/>
    <mergeCell ref="B160:L160"/>
    <mergeCell ref="B138:L138"/>
    <mergeCell ref="B140:L140"/>
    <mergeCell ref="B145:L145"/>
    <mergeCell ref="B148:L148"/>
    <mergeCell ref="B151:L151"/>
    <mergeCell ref="B154:L154"/>
    <mergeCell ref="L112:L113"/>
    <mergeCell ref="B115:L115"/>
    <mergeCell ref="B136:L136"/>
    <mergeCell ref="B107:B108"/>
    <mergeCell ref="C107:C108"/>
    <mergeCell ref="D107:D108"/>
    <mergeCell ref="L107:L108"/>
    <mergeCell ref="B109:B111"/>
    <mergeCell ref="C109:C111"/>
    <mergeCell ref="D109:D111"/>
    <mergeCell ref="L109:L111"/>
    <mergeCell ref="E112:E113"/>
    <mergeCell ref="F112:F113"/>
    <mergeCell ref="G112:G113"/>
    <mergeCell ref="H112:H113"/>
    <mergeCell ref="I112:I113"/>
    <mergeCell ref="J112:J113"/>
    <mergeCell ref="K112:K113"/>
    <mergeCell ref="E107:E108"/>
    <mergeCell ref="E109:E111"/>
    <mergeCell ref="G93:G94"/>
    <mergeCell ref="H93:H94"/>
    <mergeCell ref="I93:I94"/>
    <mergeCell ref="L103:L104"/>
    <mergeCell ref="B105:B106"/>
    <mergeCell ref="C105:C106"/>
    <mergeCell ref="D105:D106"/>
    <mergeCell ref="L105:L106"/>
    <mergeCell ref="B99:B100"/>
    <mergeCell ref="C99:C100"/>
    <mergeCell ref="D99:D100"/>
    <mergeCell ref="L99:L100"/>
    <mergeCell ref="B101:B102"/>
    <mergeCell ref="C101:C102"/>
    <mergeCell ref="D101:D102"/>
    <mergeCell ref="L101:L102"/>
    <mergeCell ref="E99:E100"/>
    <mergeCell ref="F99:F100"/>
    <mergeCell ref="G99:G100"/>
    <mergeCell ref="H99:H100"/>
    <mergeCell ref="I99:I100"/>
    <mergeCell ref="J99:J100"/>
    <mergeCell ref="K99:K100"/>
    <mergeCell ref="F97:F98"/>
    <mergeCell ref="E87:E88"/>
    <mergeCell ref="E89:E90"/>
    <mergeCell ref="F89:F90"/>
    <mergeCell ref="L95:L96"/>
    <mergeCell ref="B97:B98"/>
    <mergeCell ref="D97:D98"/>
    <mergeCell ref="L97:L98"/>
    <mergeCell ref="B91:B92"/>
    <mergeCell ref="C91:C92"/>
    <mergeCell ref="D91:D92"/>
    <mergeCell ref="L91:L92"/>
    <mergeCell ref="B93:B94"/>
    <mergeCell ref="C93:C94"/>
    <mergeCell ref="D93:D94"/>
    <mergeCell ref="L93:L94"/>
    <mergeCell ref="E91:E92"/>
    <mergeCell ref="F91:F92"/>
    <mergeCell ref="G91:G92"/>
    <mergeCell ref="H91:H92"/>
    <mergeCell ref="I91:I92"/>
    <mergeCell ref="J91:J92"/>
    <mergeCell ref="K91:K92"/>
    <mergeCell ref="E93:E94"/>
    <mergeCell ref="F93:F94"/>
    <mergeCell ref="G33:G34"/>
    <mergeCell ref="H33:H34"/>
    <mergeCell ref="I33:I34"/>
    <mergeCell ref="L87:L88"/>
    <mergeCell ref="B89:B90"/>
    <mergeCell ref="C89:C90"/>
    <mergeCell ref="D89:D90"/>
    <mergeCell ref="L89:L90"/>
    <mergeCell ref="F87:F88"/>
    <mergeCell ref="G87:G88"/>
    <mergeCell ref="B61:L61"/>
    <mergeCell ref="B73:L73"/>
    <mergeCell ref="B80:L80"/>
    <mergeCell ref="B85:B86"/>
    <mergeCell ref="C85:C86"/>
    <mergeCell ref="D85:D86"/>
    <mergeCell ref="L85:L86"/>
    <mergeCell ref="E85:E86"/>
    <mergeCell ref="F85:F86"/>
    <mergeCell ref="G85:G86"/>
    <mergeCell ref="H85:H86"/>
    <mergeCell ref="I85:I86"/>
    <mergeCell ref="J85:J86"/>
    <mergeCell ref="K85:K86"/>
    <mergeCell ref="F95:F96"/>
    <mergeCell ref="G95:G96"/>
    <mergeCell ref="H95:H96"/>
    <mergeCell ref="I95:I96"/>
    <mergeCell ref="J95:J96"/>
    <mergeCell ref="K95:K96"/>
    <mergeCell ref="E97:E98"/>
    <mergeCell ref="B7:L7"/>
    <mergeCell ref="B11:B12"/>
    <mergeCell ref="D11:D12"/>
    <mergeCell ref="E11:E12"/>
    <mergeCell ref="L11:L12"/>
    <mergeCell ref="B14:B15"/>
    <mergeCell ref="D14:D15"/>
    <mergeCell ref="E14:E15"/>
    <mergeCell ref="L14:L15"/>
    <mergeCell ref="J11:J12"/>
    <mergeCell ref="B23:L23"/>
    <mergeCell ref="B29:L29"/>
    <mergeCell ref="B33:B34"/>
    <mergeCell ref="C33:C34"/>
    <mergeCell ref="D33:D34"/>
    <mergeCell ref="L33:L34"/>
    <mergeCell ref="F33:F34"/>
  </mergeCells>
  <pageMargins left="0.511811024" right="0.511811024" top="0.78740157499999996" bottom="0.78740157499999996" header="0.31496062000000002" footer="0.31496062000000002"/>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0CDD2-7920-46F6-9AE6-0146FCF07AB2}">
  <dimension ref="B2:S17"/>
  <sheetViews>
    <sheetView workbookViewId="0"/>
  </sheetViews>
  <sheetFormatPr defaultRowHeight="15"/>
  <cols>
    <col min="1" max="1" width="3.7109375" customWidth="1"/>
    <col min="3" max="3" width="18.28515625" bestFit="1" customWidth="1"/>
    <col min="4" max="4" width="10" bestFit="1" customWidth="1"/>
    <col min="5" max="5" width="3.7109375" customWidth="1"/>
    <col min="6" max="6" width="18.28515625" bestFit="1" customWidth="1"/>
    <col min="7" max="7" width="10" bestFit="1" customWidth="1"/>
    <col min="8" max="8" width="3.7109375" customWidth="1"/>
    <col min="9" max="9" width="18.28515625" bestFit="1" customWidth="1"/>
    <col min="10" max="10" width="10" bestFit="1" customWidth="1"/>
    <col min="11" max="11" width="3.7109375" customWidth="1"/>
    <col min="12" max="12" width="18.28515625" bestFit="1" customWidth="1"/>
    <col min="13" max="13" width="10" bestFit="1" customWidth="1"/>
    <col min="14" max="14" width="3.7109375" customWidth="1"/>
    <col min="15" max="15" width="18.28515625" bestFit="1" customWidth="1"/>
    <col min="16" max="16" width="10" bestFit="1" customWidth="1"/>
    <col min="17" max="17" width="3.7109375" customWidth="1"/>
    <col min="18" max="18" width="18.28515625" bestFit="1" customWidth="1"/>
    <col min="19" max="19" width="10" bestFit="1" customWidth="1"/>
  </cols>
  <sheetData>
    <row r="2" spans="2:19" ht="18.75">
      <c r="B2" s="18" t="s">
        <v>259</v>
      </c>
      <c r="C2" s="17"/>
      <c r="D2" s="17"/>
      <c r="E2" s="17"/>
      <c r="F2" s="17"/>
      <c r="G2" s="17"/>
    </row>
    <row r="6" spans="2:19">
      <c r="B6" s="17"/>
      <c r="C6" s="21">
        <v>42736</v>
      </c>
      <c r="D6" s="26">
        <v>480.09550000000002</v>
      </c>
      <c r="E6" s="17"/>
      <c r="F6" s="21">
        <v>42736</v>
      </c>
      <c r="G6" s="26">
        <v>480.09550000000002</v>
      </c>
      <c r="I6" s="21">
        <v>42736</v>
      </c>
      <c r="J6" s="26">
        <v>480.09550000000002</v>
      </c>
      <c r="L6" s="21">
        <v>42736</v>
      </c>
      <c r="M6" s="26">
        <v>480.09550000000002</v>
      </c>
      <c r="O6" s="21">
        <v>42736</v>
      </c>
      <c r="P6" s="26">
        <v>480.09550000000002</v>
      </c>
      <c r="R6" s="21">
        <v>42736</v>
      </c>
      <c r="S6" s="26">
        <v>480.09550000000002</v>
      </c>
    </row>
    <row r="7" spans="2:19">
      <c r="B7" s="17"/>
      <c r="C7" s="21">
        <v>43101</v>
      </c>
      <c r="D7" s="26">
        <v>491.66950000000003</v>
      </c>
      <c r="E7" s="17"/>
      <c r="F7" s="21">
        <v>43466</v>
      </c>
      <c r="G7" s="26">
        <v>507.09429999999998</v>
      </c>
      <c r="I7" s="21">
        <v>43831</v>
      </c>
      <c r="J7" s="26">
        <v>527.87369999999999</v>
      </c>
      <c r="L7" s="21">
        <v>44197</v>
      </c>
      <c r="M7" s="26">
        <v>560.7165</v>
      </c>
      <c r="O7" s="21">
        <v>44562</v>
      </c>
      <c r="P7" s="26">
        <v>614.52449999999999</v>
      </c>
      <c r="R7" s="21">
        <v>44927</v>
      </c>
      <c r="S7" s="26">
        <v>658.74090000000001</v>
      </c>
    </row>
    <row r="8" spans="2:19">
      <c r="B8" s="17"/>
      <c r="C8" s="19"/>
      <c r="D8" s="20"/>
      <c r="E8" s="17"/>
      <c r="F8" s="19"/>
      <c r="G8" s="20"/>
      <c r="I8" s="19"/>
      <c r="J8" s="20"/>
      <c r="L8" s="19"/>
      <c r="M8" s="20"/>
      <c r="O8" s="19"/>
      <c r="P8" s="20"/>
      <c r="R8" s="19"/>
      <c r="S8" s="20"/>
    </row>
    <row r="9" spans="2:19">
      <c r="B9" s="17"/>
      <c r="C9" s="22" t="s">
        <v>260</v>
      </c>
      <c r="D9" s="23">
        <f>D7/D6-1</f>
        <v>2.4107703571476957E-2</v>
      </c>
      <c r="E9" s="17"/>
      <c r="F9" s="22" t="s">
        <v>260</v>
      </c>
      <c r="G9" s="23">
        <f>G7/G6-1</f>
        <v>5.6236311317227505E-2</v>
      </c>
      <c r="I9" s="22" t="s">
        <v>260</v>
      </c>
      <c r="J9" s="23">
        <f>J7/J6-1</f>
        <v>9.9518116708029902E-2</v>
      </c>
      <c r="L9" s="22" t="s">
        <v>260</v>
      </c>
      <c r="M9" s="23">
        <f>M7/M6-1</f>
        <v>0.1679270061893936</v>
      </c>
      <c r="O9" s="22" t="s">
        <v>260</v>
      </c>
      <c r="P9" s="23">
        <f>P7/P6-1</f>
        <v>0.28000470739675754</v>
      </c>
      <c r="R9" s="22" t="s">
        <v>260</v>
      </c>
      <c r="S9" s="23">
        <f>S7/S6-1</f>
        <v>0.37210388349817891</v>
      </c>
    </row>
    <row r="12" spans="2:19">
      <c r="B12" s="17"/>
      <c r="C12" s="25" t="s">
        <v>261</v>
      </c>
      <c r="D12" s="24">
        <f>D7/D6</f>
        <v>1.024107703571477</v>
      </c>
      <c r="E12" s="17"/>
      <c r="F12" s="25" t="s">
        <v>261</v>
      </c>
      <c r="G12" s="24">
        <f>G7/G6</f>
        <v>1.0562363113172275</v>
      </c>
      <c r="I12" s="25" t="s">
        <v>261</v>
      </c>
      <c r="J12" s="24">
        <f>J7/J6</f>
        <v>1.0995181167080299</v>
      </c>
      <c r="L12" s="25" t="s">
        <v>261</v>
      </c>
      <c r="M12" s="24">
        <f>M7/M6</f>
        <v>1.1679270061893936</v>
      </c>
      <c r="O12" s="25" t="s">
        <v>261</v>
      </c>
      <c r="P12" s="24">
        <f>P7/P6</f>
        <v>1.2800047073967575</v>
      </c>
      <c r="R12" s="25" t="s">
        <v>261</v>
      </c>
      <c r="S12" s="24">
        <f>S7/S6</f>
        <v>1.3721038834981789</v>
      </c>
    </row>
    <row r="17" spans="15:15">
      <c r="O17" s="15"/>
    </row>
  </sheetData>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Metro SP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 Oliveira (CMCP)</dc:creator>
  <cp:keywords/>
  <dc:description/>
  <cp:lastModifiedBy>L Oliveira (CMCP)</cp:lastModifiedBy>
  <cp:revision/>
  <dcterms:created xsi:type="dcterms:W3CDTF">2023-04-05T17:44:13Z</dcterms:created>
  <dcterms:modified xsi:type="dcterms:W3CDTF">2024-01-22T17:50:11Z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dacbe4c-d86b-4fdf-b39b-4dab29bccff1_Enabled">
    <vt:lpwstr>true</vt:lpwstr>
  </property>
  <property fmtid="{D5CDD505-2E9C-101B-9397-08002B2CF9AE}" pid="3" name="MSIP_Label_7dacbe4c-d86b-4fdf-b39b-4dab29bccff1_SetDate">
    <vt:lpwstr>2023-04-05T17:52:53Z</vt:lpwstr>
  </property>
  <property fmtid="{D5CDD505-2E9C-101B-9397-08002B2CF9AE}" pid="4" name="MSIP_Label_7dacbe4c-d86b-4fdf-b39b-4dab29bccff1_Method">
    <vt:lpwstr>Privileged</vt:lpwstr>
  </property>
  <property fmtid="{D5CDD505-2E9C-101B-9397-08002B2CF9AE}" pid="5" name="MSIP_Label_7dacbe4c-d86b-4fdf-b39b-4dab29bccff1_Name">
    <vt:lpwstr>Pública</vt:lpwstr>
  </property>
  <property fmtid="{D5CDD505-2E9C-101B-9397-08002B2CF9AE}" pid="6" name="MSIP_Label_7dacbe4c-d86b-4fdf-b39b-4dab29bccff1_SiteId">
    <vt:lpwstr>623b0f62-ff86-487b-ae99-9b20f75d41fb</vt:lpwstr>
  </property>
  <property fmtid="{D5CDD505-2E9C-101B-9397-08002B2CF9AE}" pid="7" name="MSIP_Label_7dacbe4c-d86b-4fdf-b39b-4dab29bccff1_ActionId">
    <vt:lpwstr>11572a78-3abf-42f1-939d-910f2984681f</vt:lpwstr>
  </property>
  <property fmtid="{D5CDD505-2E9C-101B-9397-08002B2CF9AE}" pid="8" name="MSIP_Label_7dacbe4c-d86b-4fdf-b39b-4dab29bccff1_ContentBits">
    <vt:lpwstr>0</vt:lpwstr>
  </property>
</Properties>
</file>